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ndsbe\Desktop\"/>
    </mc:Choice>
  </mc:AlternateContent>
  <bookViews>
    <workbookView xWindow="-75" yWindow="-90" windowWidth="12825" windowHeight="8730"/>
  </bookViews>
  <sheets>
    <sheet name="Forside" sheetId="15" r:id="rId1"/>
    <sheet name="C-overslag" sheetId="10" r:id="rId2"/>
    <sheet name="A-overslag" sheetId="14" r:id="rId3"/>
    <sheet name="Faktiske udgifter" sheetId="8" r:id="rId4"/>
    <sheet name="GenhusningTomgang" sheetId="16" r:id="rId5"/>
  </sheets>
  <definedNames>
    <definedName name="_xlnm.Print_Area" localSheetId="2">'A-overslag'!$A$1:$G$53</definedName>
    <definedName name="_xlnm.Print_Area" localSheetId="1">'C-overslag'!$A$1:$G$53</definedName>
    <definedName name="_xlnm.Print_Area" localSheetId="3">'Faktiske udgifter'!$A$1:$E$51</definedName>
    <definedName name="_xlnm.Print_Area" localSheetId="4">GenhusningTomgang!$A$1:$K$53</definedName>
  </definedNames>
  <calcPr calcId="162913"/>
</workbook>
</file>

<file path=xl/calcChain.xml><?xml version="1.0" encoding="utf-8"?>
<calcChain xmlns="http://schemas.openxmlformats.org/spreadsheetml/2006/main">
  <c r="K48" i="16" l="1"/>
  <c r="K38" i="16"/>
  <c r="K28" i="16"/>
  <c r="K18" i="16"/>
  <c r="J46" i="16"/>
  <c r="J45" i="16"/>
  <c r="K47" i="16"/>
  <c r="G47" i="16"/>
  <c r="K46" i="16"/>
  <c r="K45" i="16"/>
  <c r="K44" i="16"/>
  <c r="H44" i="16"/>
  <c r="J36" i="16"/>
  <c r="J35" i="16"/>
  <c r="K37" i="16"/>
  <c r="G37" i="16"/>
  <c r="K36" i="16"/>
  <c r="K35" i="16"/>
  <c r="K34" i="16"/>
  <c r="H34" i="16"/>
  <c r="K27" i="16"/>
  <c r="G27" i="16"/>
  <c r="K26" i="16"/>
  <c r="J26" i="16" s="1"/>
  <c r="K25" i="16"/>
  <c r="J25" i="16" s="1"/>
  <c r="K24" i="16"/>
  <c r="H24" i="16"/>
  <c r="K17" i="16"/>
  <c r="K14" i="16"/>
  <c r="J15" i="16" l="1"/>
  <c r="D5" i="16" l="1"/>
  <c r="A5" i="16"/>
  <c r="D3" i="16"/>
  <c r="H14" i="16" l="1"/>
  <c r="A3" i="16" l="1"/>
  <c r="C5" i="8"/>
  <c r="A5" i="8"/>
  <c r="C3" i="8"/>
  <c r="C3" i="10"/>
  <c r="A3" i="8"/>
  <c r="C5" i="14"/>
  <c r="A5" i="14"/>
  <c r="C3" i="14"/>
  <c r="A3" i="14"/>
  <c r="C5" i="10"/>
  <c r="A5" i="10"/>
  <c r="A49" i="16" l="1"/>
  <c r="A39" i="16"/>
  <c r="A29" i="16"/>
  <c r="A19" i="16"/>
  <c r="K15" i="16"/>
  <c r="G17" i="16"/>
  <c r="K32" i="16" l="1"/>
  <c r="K39" i="16" s="1"/>
  <c r="K22" i="16"/>
  <c r="K29" i="16" s="1"/>
  <c r="K42" i="16"/>
  <c r="K49" i="16" s="1"/>
  <c r="G32" i="14"/>
  <c r="G31" i="14"/>
  <c r="G30" i="14"/>
  <c r="G29" i="14"/>
  <c r="G27" i="14"/>
  <c r="G26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26" i="10"/>
  <c r="G25" i="10"/>
  <c r="G24" i="10"/>
  <c r="G23" i="10"/>
  <c r="G21" i="10"/>
  <c r="G20" i="10"/>
  <c r="G19" i="10"/>
  <c r="G18" i="10"/>
  <c r="G17" i="10"/>
  <c r="G16" i="10"/>
  <c r="G15" i="10"/>
  <c r="G14" i="10"/>
  <c r="G13" i="10"/>
  <c r="G12" i="10"/>
  <c r="G11" i="10"/>
  <c r="K16" i="16" l="1"/>
  <c r="J16" i="16" s="1"/>
  <c r="K12" i="16" s="1"/>
  <c r="K19" i="16" s="1"/>
  <c r="K52" i="16" s="1"/>
  <c r="G33" i="14"/>
  <c r="G10" i="14"/>
  <c r="G11" i="14"/>
  <c r="G33" i="10"/>
  <c r="G32" i="10"/>
  <c r="G31" i="10"/>
  <c r="G30" i="10"/>
  <c r="G29" i="10"/>
  <c r="G28" i="10"/>
  <c r="G27" i="10"/>
  <c r="G10" i="10"/>
  <c r="E34" i="8" l="1"/>
  <c r="G34" i="14"/>
  <c r="E44" i="8" l="1"/>
  <c r="E43" i="8"/>
  <c r="C44" i="8"/>
  <c r="C43" i="8"/>
  <c r="G35" i="14"/>
  <c r="G36" i="14" s="1"/>
  <c r="G46" i="14" l="1"/>
  <c r="B46" i="14"/>
  <c r="G45" i="14"/>
  <c r="G48" i="14" s="1"/>
  <c r="G50" i="14" s="1"/>
  <c r="F15" i="15" s="1"/>
  <c r="B45" i="14"/>
  <c r="G34" i="10" l="1"/>
  <c r="G35" i="10" l="1"/>
  <c r="G36" i="10" s="1"/>
  <c r="B45" i="10" l="1"/>
  <c r="G45" i="10"/>
  <c r="B46" i="10"/>
  <c r="G46" i="10"/>
  <c r="E46" i="8"/>
  <c r="E48" i="8" s="1"/>
  <c r="F18" i="15" s="1"/>
  <c r="G48" i="10" l="1"/>
  <c r="G50" i="10" s="1"/>
  <c r="F12" i="15" s="1"/>
  <c r="A3" i="10"/>
</calcChain>
</file>

<file path=xl/sharedStrings.xml><?xml version="1.0" encoding="utf-8"?>
<sst xmlns="http://schemas.openxmlformats.org/spreadsheetml/2006/main" count="194" uniqueCount="73">
  <si>
    <t>Initial:</t>
  </si>
  <si>
    <t>Betegnelse</t>
  </si>
  <si>
    <t>Mængde</t>
  </si>
  <si>
    <t>Enhedspris</t>
  </si>
  <si>
    <t>I alt kr.</t>
  </si>
  <si>
    <t>OMKOSTNINGER</t>
  </si>
  <si>
    <t>Enhed</t>
  </si>
  <si>
    <t>Supplerende bemærkninger:</t>
  </si>
  <si>
    <t>Dato</t>
  </si>
  <si>
    <t>Faktura/bilag</t>
  </si>
  <si>
    <t>Håndværkerudgifter</t>
  </si>
  <si>
    <t>HÅNDVÆRKERUDGIFTER</t>
  </si>
  <si>
    <t>Diverse udgifter</t>
  </si>
  <si>
    <t>DIVERSE UDGIFTER</t>
  </si>
  <si>
    <t>Omkostninger</t>
  </si>
  <si>
    <t>SAMLEDE UDGIFTER</t>
  </si>
  <si>
    <t>dato</t>
  </si>
  <si>
    <t xml:space="preserve">              underskrift</t>
  </si>
  <si>
    <t>Sum</t>
  </si>
  <si>
    <t>Uforudseelige udgifter</t>
  </si>
  <si>
    <r>
      <rPr>
        <b/>
        <sz val="26"/>
        <rFont val="Arial"/>
        <family val="2"/>
      </rPr>
      <t>C</t>
    </r>
    <r>
      <rPr>
        <b/>
        <sz val="18"/>
        <rFont val="Arial"/>
        <family val="2"/>
      </rPr>
      <t xml:space="preserve">-overslag </t>
    </r>
    <r>
      <rPr>
        <sz val="12"/>
        <rFont val="Arial"/>
        <family val="2"/>
      </rPr>
      <t>(forsikringssag)</t>
    </r>
  </si>
  <si>
    <r>
      <rPr>
        <b/>
        <sz val="26"/>
        <rFont val="Arial"/>
        <family val="2"/>
      </rPr>
      <t>A</t>
    </r>
    <r>
      <rPr>
        <b/>
        <sz val="18"/>
        <rFont val="Arial"/>
        <family val="2"/>
      </rPr>
      <t>-overslag</t>
    </r>
    <r>
      <rPr>
        <sz val="12"/>
        <rFont val="Arial"/>
        <family val="2"/>
      </rPr>
      <t xml:space="preserve"> (forsikringssag)</t>
    </r>
  </si>
  <si>
    <r>
      <t>Opgørelse af faktiske udgifter</t>
    </r>
    <r>
      <rPr>
        <sz val="12"/>
        <rFont val="Arial"/>
        <family val="2"/>
      </rPr>
      <t xml:space="preserve"> (forsikringssag)</t>
    </r>
  </si>
  <si>
    <r>
      <rPr>
        <b/>
        <sz val="18"/>
        <rFont val="Arial"/>
        <family val="2"/>
      </rPr>
      <t xml:space="preserve">Forside </t>
    </r>
    <r>
      <rPr>
        <sz val="14"/>
        <rFont val="Arial"/>
        <family val="2"/>
      </rPr>
      <t>(forsikringssag)</t>
    </r>
  </si>
  <si>
    <t>Selskab/afdeling:</t>
  </si>
  <si>
    <t>By:</t>
  </si>
  <si>
    <t>Skadenr:</t>
  </si>
  <si>
    <t>Sted:</t>
  </si>
  <si>
    <t>Emne</t>
  </si>
  <si>
    <t>Økonomi</t>
  </si>
  <si>
    <t>Skadesdato</t>
  </si>
  <si>
    <t>C-overslag, kr.</t>
  </si>
  <si>
    <t>Anmeldt dato</t>
  </si>
  <si>
    <t>Udbedring igangsat</t>
  </si>
  <si>
    <t>A-overslag, kr.</t>
  </si>
  <si>
    <t>Udbedring afsluttet</t>
  </si>
  <si>
    <t>Genhusning start</t>
  </si>
  <si>
    <t>Opgørelse / faktiske udgifter, kr.</t>
  </si>
  <si>
    <t>Genhusning slut</t>
  </si>
  <si>
    <t>Tomgang start</t>
  </si>
  <si>
    <t>Tomgang slut</t>
  </si>
  <si>
    <t>Indflytning</t>
  </si>
  <si>
    <t>Endelig opgørelse udarbejdet og sendt</t>
  </si>
  <si>
    <t>Log / løbende bemærkninger:</t>
  </si>
  <si>
    <t>Init.</t>
  </si>
  <si>
    <t>Bemærkning</t>
  </si>
  <si>
    <r>
      <t>Genhusning/Tomgang - opgørelse</t>
    </r>
    <r>
      <rPr>
        <sz val="14"/>
        <rFont val="Arial"/>
        <family val="2"/>
      </rPr>
      <t xml:space="preserve"> (forsikringssag)</t>
    </r>
  </si>
  <si>
    <t>Dato:</t>
  </si>
  <si>
    <t>Nedenstående skema udfyldes kun for lejemål der ikke kan beboes/udlejes under udbedring af skaden</t>
  </si>
  <si>
    <r>
      <rPr>
        <b/>
        <vertAlign val="superscript"/>
        <sz val="6"/>
        <rFont val="Arial Narrow"/>
        <family val="2"/>
      </rPr>
      <t>#1</t>
    </r>
    <r>
      <rPr>
        <b/>
        <sz val="6"/>
        <rFont val="Arial Narrow"/>
        <family val="2"/>
      </rPr>
      <t>:</t>
    </r>
    <r>
      <rPr>
        <sz val="6"/>
        <rFont val="Arial Narrow"/>
        <family val="2"/>
      </rPr>
      <t xml:space="preserve"> Hvis lejer IKKE har indboforsikring dækkes den fulde genhusningsudgift. Hvis lejer har indboforsikring, dækkes den normale husleje som tomgangsudgift, mens lejerns huslejebetaling anvendes til dækning af genhusning. I det omfang genhusningsudgifterne overstiger den normale husleje, dækkes dette af lejerens indboforsikring. </t>
    </r>
    <r>
      <rPr>
        <i/>
        <sz val="6"/>
        <rFont val="Arial Narrow"/>
        <family val="2"/>
      </rPr>
      <t>Der kan oprettes flere perioder hvis huslejeregulering (og indboforsikring), men kollonne H,I,J skal tilrettes manuelt.</t>
    </r>
    <r>
      <rPr>
        <sz val="6"/>
        <rFont val="Arial Narrow"/>
        <family val="2"/>
      </rPr>
      <t xml:space="preserve"> </t>
    </r>
    <r>
      <rPr>
        <b/>
        <vertAlign val="superscript"/>
        <sz val="6"/>
        <rFont val="Arial Narrow"/>
        <family val="2"/>
      </rPr>
      <t>#2</t>
    </r>
    <r>
      <rPr>
        <b/>
        <sz val="6"/>
        <rFont val="Arial Narrow"/>
        <family val="2"/>
      </rPr>
      <t>:</t>
    </r>
    <r>
      <rPr>
        <sz val="6"/>
        <rFont val="Arial Narrow"/>
        <family val="2"/>
      </rPr>
      <t xml:space="preserve"> I den periode lejemålet ikke kan anvises til nye lejere dækkes tomgangsudgifter som huslejetab (der vil ikke være genhusning).</t>
    </r>
    <r>
      <rPr>
        <i/>
        <sz val="6"/>
        <rFont val="Arial Narrow"/>
        <family val="2"/>
      </rPr>
      <t xml:space="preserve"> Der kan oprettes flere perioder hvis huslejeregulering, men kollonne G,H,I skal tilrettes manuelt.</t>
    </r>
    <r>
      <rPr>
        <sz val="6"/>
        <rFont val="Arial Narrow"/>
        <family val="2"/>
      </rPr>
      <t xml:space="preserve"> </t>
    </r>
    <r>
      <rPr>
        <b/>
        <vertAlign val="superscript"/>
        <sz val="6"/>
        <rFont val="Arial Narrow"/>
        <family val="2"/>
      </rPr>
      <t>#3</t>
    </r>
    <r>
      <rPr>
        <b/>
        <sz val="6"/>
        <rFont val="Arial Narrow"/>
        <family val="2"/>
      </rPr>
      <t>:</t>
    </r>
    <r>
      <rPr>
        <sz val="6"/>
        <rFont val="Arial Narrow"/>
        <family val="2"/>
      </rPr>
      <t xml:space="preserve"> Fra lejer tildeles erstatningsbolig, dækkes tomgangsudgift som huslejetab frem til lejligheden er klar til genudlejning. </t>
    </r>
    <r>
      <rPr>
        <i/>
        <sz val="6"/>
        <rFont val="Arial Narrow"/>
        <family val="2"/>
      </rPr>
      <t>Der kan oprettes flere perioder hvis huslejeregulering, men kollonne G,H,I skal tilrettes manuelt.</t>
    </r>
    <r>
      <rPr>
        <sz val="6"/>
        <rFont val="Arial Narrow"/>
        <family val="2"/>
      </rPr>
      <t xml:space="preserve"> </t>
    </r>
    <r>
      <rPr>
        <b/>
        <vertAlign val="superscript"/>
        <sz val="6"/>
        <rFont val="Arial Narrow"/>
        <family val="2"/>
      </rPr>
      <t>#4</t>
    </r>
    <r>
      <rPr>
        <b/>
        <sz val="6"/>
        <rFont val="Arial Narrow"/>
        <family val="2"/>
      </rPr>
      <t>:</t>
    </r>
    <r>
      <rPr>
        <sz val="6"/>
        <rFont val="Arial Narrow"/>
        <family val="2"/>
      </rPr>
      <t xml:space="preserve"> Hvis lejer tildeles til erstatningsbolig, har lejeren tillige krav på flyttekompensation efter lejeforordningen</t>
    </r>
  </si>
  <si>
    <t>Lejer:</t>
  </si>
  <si>
    <t>08-268-0338-04</t>
  </si>
  <si>
    <t>Leje m.v./Måned:</t>
  </si>
  <si>
    <t>Kr.</t>
  </si>
  <si>
    <t>Sæt X</t>
  </si>
  <si>
    <r>
      <t>Lejer har indboforsikring.</t>
    </r>
    <r>
      <rPr>
        <vertAlign val="superscript"/>
        <sz val="6"/>
        <rFont val="Arial Narrow"/>
        <family val="2"/>
      </rPr>
      <t xml:space="preserve"> #1</t>
    </r>
  </si>
  <si>
    <t>Selskab:</t>
  </si>
  <si>
    <t>Police nr:</t>
  </si>
  <si>
    <t>Lejers forsikring:</t>
  </si>
  <si>
    <t>Start</t>
  </si>
  <si>
    <t>Slut</t>
  </si>
  <si>
    <r>
      <t xml:space="preserve">Lejemål tom ved skade </t>
    </r>
    <r>
      <rPr>
        <vertAlign val="superscript"/>
        <sz val="6"/>
        <rFont val="Arial Narrow"/>
        <family val="2"/>
      </rPr>
      <t>#2</t>
    </r>
  </si>
  <si>
    <r>
      <t>Akut genhusning (hotel)</t>
    </r>
    <r>
      <rPr>
        <vertAlign val="superscript"/>
        <sz val="6"/>
        <rFont val="Arial Narrow"/>
        <family val="2"/>
      </rPr>
      <t xml:space="preserve"> #1</t>
    </r>
  </si>
  <si>
    <t>Faktura beløb:</t>
  </si>
  <si>
    <r>
      <t>Genhusning i vakantlej.</t>
    </r>
    <r>
      <rPr>
        <vertAlign val="superscript"/>
        <sz val="6"/>
        <rFont val="Arial Narrow"/>
        <family val="2"/>
      </rPr>
      <t xml:space="preserve"> #1</t>
    </r>
  </si>
  <si>
    <t>Lejemål:</t>
  </si>
  <si>
    <r>
      <t>Erstatningsbolig tildellt</t>
    </r>
    <r>
      <rPr>
        <vertAlign val="superscript"/>
        <sz val="6"/>
        <rFont val="Arial Narrow"/>
        <family val="2"/>
      </rPr>
      <t xml:space="preserve"> #3</t>
    </r>
  </si>
  <si>
    <r>
      <t>+Flyttekompensation</t>
    </r>
    <r>
      <rPr>
        <vertAlign val="superscript"/>
        <sz val="6"/>
        <rFont val="Arial Narrow"/>
        <family val="2"/>
      </rPr>
      <t xml:space="preserve"> #4</t>
    </r>
  </si>
  <si>
    <t>Antal rum:</t>
  </si>
  <si>
    <t>Kr. 1.200 grundbeløb+ 1.000 pr. beboelsesrum</t>
  </si>
  <si>
    <t xml:space="preserve">Total, udgifter til tomgang og genhusning </t>
  </si>
  <si>
    <t>Ved behov for mere end 4 lejemål, kopieres hele arket. Formler ikke ikke uden videre kopieres til at udvidde arket.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</si>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</sst>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  <font>
      <sz val="8"/>
      <name val="Arial Narrow"/>
      <family val="2"/>
    </font>
    <font>
      <b/>
      <sz val="26"/>
      <name val="Arial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6"/>
      <name val="Arial Narrow"/>
      <family val="2"/>
    </font>
    <font>
      <b/>
      <sz val="6"/>
      <name val="Arial Narrow"/>
      <family val="2"/>
    </font>
    <font>
      <i/>
      <sz val="6"/>
      <name val="Arial Narrow"/>
      <family val="2"/>
    </font>
    <font>
      <b/>
      <sz val="10"/>
      <name val="Arial Narrow"/>
      <family val="2"/>
    </font>
    <font>
      <vertAlign val="superscript"/>
      <sz val="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Protection="1">
      <protection hidden="1"/>
    </xf>
    <xf numFmtId="49" fontId="5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NumberFormat="1" applyFont="1" applyFill="1" applyBorder="1" applyAlignment="1" applyProtection="1">
      <alignment horizontal="left" vertical="center" indent="1"/>
      <protection hidden="1"/>
    </xf>
    <xf numFmtId="0" fontId="5" fillId="0" borderId="9" xfId="0" applyNumberFormat="1" applyFont="1" applyFill="1" applyBorder="1" applyAlignment="1" applyProtection="1">
      <alignment horizontal="left" vertical="center" indent="1"/>
      <protection hidden="1"/>
    </xf>
    <xf numFmtId="49" fontId="5" fillId="0" borderId="6" xfId="0" applyNumberFormat="1" applyFont="1" applyFill="1" applyBorder="1" applyAlignment="1" applyProtection="1">
      <alignment vertical="center"/>
      <protection hidden="1"/>
    </xf>
    <xf numFmtId="49" fontId="5" fillId="0" borderId="9" xfId="0" applyNumberFormat="1" applyFont="1" applyFill="1" applyBorder="1" applyAlignment="1" applyProtection="1">
      <alignment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Protection="1">
      <protection hidden="1"/>
    </xf>
    <xf numFmtId="4" fontId="7" fillId="0" borderId="42" xfId="0" applyNumberFormat="1" applyFont="1" applyFill="1" applyBorder="1" applyAlignment="1" applyProtection="1">
      <alignment vertical="center"/>
      <protection locked="0"/>
    </xf>
    <xf numFmtId="4" fontId="7" fillId="0" borderId="43" xfId="0" applyNumberFormat="1" applyFont="1" applyFill="1" applyBorder="1" applyAlignment="1" applyProtection="1">
      <alignment vertical="center"/>
      <protection locked="0"/>
    </xf>
    <xf numFmtId="4" fontId="7" fillId="0" borderId="44" xfId="0" applyNumberFormat="1" applyFont="1" applyFill="1" applyBorder="1" applyAlignment="1" applyProtection="1">
      <alignment vertical="center"/>
      <protection locked="0"/>
    </xf>
    <xf numFmtId="49" fontId="3" fillId="0" borderId="46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ill="1" applyBorder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top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protection hidden="1"/>
    </xf>
    <xf numFmtId="49" fontId="11" fillId="0" borderId="29" xfId="0" applyNumberFormat="1" applyFont="1" applyFill="1" applyBorder="1" applyAlignment="1" applyProtection="1">
      <alignment vertical="center"/>
      <protection hidden="1"/>
    </xf>
    <xf numFmtId="4" fontId="1" fillId="3" borderId="41" xfId="0" applyNumberFormat="1" applyFont="1" applyFill="1" applyBorder="1" applyAlignment="1" applyProtection="1">
      <alignment vertical="center"/>
      <protection hidden="1"/>
    </xf>
    <xf numFmtId="0" fontId="11" fillId="0" borderId="28" xfId="0" applyNumberFormat="1" applyFont="1" applyFill="1" applyBorder="1" applyAlignment="1" applyProtection="1">
      <alignment vertical="center"/>
      <protection hidden="1"/>
    </xf>
    <xf numFmtId="0" fontId="11" fillId="0" borderId="29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5" fillId="0" borderId="10" xfId="0" applyNumberFormat="1" applyFont="1" applyFill="1" applyBorder="1" applyAlignment="1" applyProtection="1">
      <alignment vertical="center"/>
      <protection hidden="1"/>
    </xf>
    <xf numFmtId="4" fontId="4" fillId="0" borderId="43" xfId="0" applyNumberFormat="1" applyFont="1" applyFill="1" applyBorder="1" applyAlignment="1" applyProtection="1">
      <alignment vertical="center"/>
      <protection locked="0"/>
    </xf>
    <xf numFmtId="9" fontId="4" fillId="0" borderId="18" xfId="0" applyNumberFormat="1" applyFont="1" applyFill="1" applyBorder="1" applyAlignment="1" applyProtection="1">
      <alignment horizontal="right"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hidden="1"/>
    </xf>
    <xf numFmtId="4" fontId="4" fillId="0" borderId="53" xfId="0" applyNumberFormat="1" applyFont="1" applyFill="1" applyBorder="1" applyAlignment="1" applyProtection="1">
      <alignment vertical="center"/>
      <protection hidden="1"/>
    </xf>
    <xf numFmtId="0" fontId="5" fillId="0" borderId="20" xfId="0" applyNumberFormat="1" applyFont="1" applyFill="1" applyBorder="1" applyAlignment="1" applyProtection="1">
      <alignment horizontal="left" vertical="center" indent="1"/>
      <protection hidden="1"/>
    </xf>
    <xf numFmtId="49" fontId="5" fillId="0" borderId="21" xfId="0" applyNumberFormat="1" applyFont="1" applyFill="1" applyBorder="1" applyAlignment="1" applyProtection="1">
      <alignment vertical="center"/>
      <protection hidden="1"/>
    </xf>
    <xf numFmtId="49" fontId="5" fillId="0" borderId="54" xfId="0" applyNumberFormat="1" applyFont="1" applyFill="1" applyBorder="1" applyAlignment="1" applyProtection="1">
      <alignment vertical="center"/>
      <protection hidden="1"/>
    </xf>
    <xf numFmtId="4" fontId="1" fillId="0" borderId="9" xfId="0" applyNumberFormat="1" applyFont="1" applyFill="1" applyBorder="1" applyAlignment="1" applyProtection="1">
      <alignment vertical="center"/>
      <protection hidden="1"/>
    </xf>
    <xf numFmtId="4" fontId="4" fillId="0" borderId="43" xfId="0" applyNumberFormat="1" applyFont="1" applyFill="1" applyBorder="1" applyAlignment="1" applyProtection="1">
      <alignment vertical="center"/>
      <protection hidden="1"/>
    </xf>
    <xf numFmtId="164" fontId="2" fillId="0" borderId="47" xfId="0" applyNumberFormat="1" applyFont="1" applyFill="1" applyBorder="1" applyAlignment="1" applyProtection="1">
      <alignment horizontal="center" vertical="center"/>
      <protection locked="0"/>
    </xf>
    <xf numFmtId="49" fontId="2" fillId="0" borderId="47" xfId="0" applyNumberFormat="1" applyFont="1" applyFill="1" applyBorder="1" applyAlignment="1" applyProtection="1">
      <alignment horizontal="center" vertical="center"/>
      <protection locked="0"/>
    </xf>
    <xf numFmtId="4" fontId="4" fillId="0" borderId="42" xfId="0" applyNumberFormat="1" applyFont="1" applyFill="1" applyBorder="1" applyAlignment="1" applyProtection="1">
      <alignment vertical="center"/>
      <protection hidden="1"/>
    </xf>
    <xf numFmtId="4" fontId="4" fillId="0" borderId="55" xfId="0" applyNumberFormat="1" applyFont="1" applyFill="1" applyBorder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vertical="center"/>
      <protection hidden="1"/>
    </xf>
    <xf numFmtId="49" fontId="7" fillId="0" borderId="11" xfId="0" applyNumberFormat="1" applyFont="1" applyFill="1" applyBorder="1" applyAlignment="1" applyProtection="1">
      <alignment vertical="center"/>
      <protection hidden="1"/>
    </xf>
    <xf numFmtId="49" fontId="7" fillId="0" borderId="17" xfId="0" applyNumberFormat="1" applyFont="1" applyFill="1" applyBorder="1" applyAlignment="1" applyProtection="1">
      <alignment vertical="center"/>
      <protection hidden="1"/>
    </xf>
    <xf numFmtId="49" fontId="7" fillId="0" borderId="49" xfId="0" applyNumberFormat="1" applyFont="1" applyFill="1" applyBorder="1" applyAlignment="1" applyProtection="1">
      <alignment horizontal="center" vertical="center"/>
      <protection locked="0"/>
    </xf>
    <xf numFmtId="49" fontId="7" fillId="0" borderId="45" xfId="0" applyNumberFormat="1" applyFont="1" applyFill="1" applyBorder="1" applyAlignment="1" applyProtection="1">
      <alignment horizontal="center" vertical="center"/>
      <protection locked="0"/>
    </xf>
    <xf numFmtId="49" fontId="7" fillId="0" borderId="46" xfId="0" applyNumberFormat="1" applyFont="1" applyFill="1" applyBorder="1" applyAlignment="1" applyProtection="1">
      <alignment horizontal="center" vertical="center"/>
      <protection locked="0"/>
    </xf>
    <xf numFmtId="4" fontId="7" fillId="0" borderId="50" xfId="0" applyNumberFormat="1" applyFont="1" applyFill="1" applyBorder="1" applyAlignment="1" applyProtection="1">
      <alignment vertical="center"/>
      <protection locked="0"/>
    </xf>
    <xf numFmtId="4" fontId="7" fillId="0" borderId="51" xfId="0" applyNumberFormat="1" applyFont="1" applyFill="1" applyBorder="1" applyAlignment="1" applyProtection="1">
      <alignment vertical="center"/>
      <protection locked="0"/>
    </xf>
    <xf numFmtId="4" fontId="7" fillId="0" borderId="52" xfId="0" applyNumberFormat="1" applyFont="1" applyFill="1" applyBorder="1" applyAlignment="1" applyProtection="1">
      <alignment vertical="center"/>
      <protection locked="0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4" fontId="7" fillId="0" borderId="39" xfId="0" applyNumberFormat="1" applyFont="1" applyFill="1" applyBorder="1" applyAlignment="1" applyProtection="1">
      <alignment horizontal="center" vertical="center"/>
      <protection locked="0"/>
    </xf>
    <xf numFmtId="4" fontId="7" fillId="0" borderId="48" xfId="0" applyNumberFormat="1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left" vertical="center"/>
      <protection locked="0"/>
    </xf>
    <xf numFmtId="4" fontId="1" fillId="0" borderId="17" xfId="0" applyNumberFormat="1" applyFont="1" applyFill="1" applyBorder="1" applyAlignment="1" applyProtection="1">
      <alignment vertical="center"/>
      <protection hidden="1"/>
    </xf>
    <xf numFmtId="49" fontId="7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 applyProtection="1">
      <alignment horizontal="center" vertical="center"/>
      <protection locked="0"/>
    </xf>
    <xf numFmtId="49" fontId="7" fillId="0" borderId="30" xfId="0" applyNumberFormat="1" applyFont="1" applyFill="1" applyBorder="1" applyAlignment="1" applyProtection="1">
      <alignment horizontal="center" vertical="center"/>
      <protection locked="0"/>
    </xf>
    <xf numFmtId="49" fontId="7" fillId="0" borderId="35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164" fontId="7" fillId="0" borderId="38" xfId="0" applyNumberFormat="1" applyFont="1" applyFill="1" applyBorder="1" applyAlignment="1" applyProtection="1">
      <alignment horizontal="center" vertical="center"/>
      <protection locked="0"/>
    </xf>
    <xf numFmtId="164" fontId="7" fillId="0" borderId="39" xfId="0" applyNumberFormat="1" applyFont="1" applyFill="1" applyBorder="1" applyAlignment="1" applyProtection="1">
      <alignment horizontal="center" vertical="center"/>
      <protection locked="0"/>
    </xf>
    <xf numFmtId="164" fontId="7" fillId="0" borderId="40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NumberFormat="1" applyFont="1" applyFill="1" applyBorder="1" applyAlignment="1" applyProtection="1">
      <alignment horizontal="left" vertical="center"/>
      <protection locked="0"/>
    </xf>
    <xf numFmtId="0" fontId="7" fillId="0" borderId="45" xfId="0" applyNumberFormat="1" applyFont="1" applyFill="1" applyBorder="1" applyAlignment="1" applyProtection="1">
      <alignment horizontal="left" vertical="center"/>
      <protection locked="0"/>
    </xf>
    <xf numFmtId="0" fontId="7" fillId="0" borderId="25" xfId="0" applyNumberFormat="1" applyFont="1" applyFill="1" applyBorder="1" applyAlignment="1" applyProtection="1">
      <alignment horizontal="left" vertical="center"/>
      <protection locked="0"/>
    </xf>
    <xf numFmtId="0" fontId="7" fillId="0" borderId="45" xfId="0" applyNumberFormat="1" applyFont="1" applyFill="1" applyBorder="1" applyAlignment="1" applyProtection="1">
      <alignment horizontal="left" vertical="center"/>
      <protection hidden="1"/>
    </xf>
    <xf numFmtId="49" fontId="5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49" fontId="5" fillId="0" borderId="9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43" xfId="0" applyNumberFormat="1" applyFont="1" applyFill="1" applyBorder="1" applyAlignment="1" applyProtection="1">
      <alignment horizontal="center" vertical="center"/>
      <protection locked="0"/>
    </xf>
    <xf numFmtId="164" fontId="7" fillId="0" borderId="55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49" fontId="17" fillId="0" borderId="38" xfId="0" applyNumberFormat="1" applyFont="1" applyFill="1" applyBorder="1" applyAlignment="1" applyProtection="1">
      <alignment horizontal="center" vertical="top"/>
      <protection locked="0"/>
    </xf>
    <xf numFmtId="164" fontId="17" fillId="0" borderId="49" xfId="0" applyNumberFormat="1" applyFont="1" applyFill="1" applyBorder="1" applyAlignment="1" applyProtection="1">
      <alignment horizontal="center" vertical="top"/>
      <protection locked="0"/>
    </xf>
    <xf numFmtId="49" fontId="17" fillId="0" borderId="39" xfId="0" applyNumberFormat="1" applyFont="1" applyFill="1" applyBorder="1" applyAlignment="1" applyProtection="1">
      <alignment horizontal="center" vertical="top"/>
      <protection locked="0"/>
    </xf>
    <xf numFmtId="164" fontId="17" fillId="0" borderId="45" xfId="0" applyNumberFormat="1" applyFont="1" applyFill="1" applyBorder="1" applyAlignment="1" applyProtection="1">
      <alignment horizontal="center" vertical="top"/>
      <protection locked="0"/>
    </xf>
    <xf numFmtId="49" fontId="17" fillId="0" borderId="40" xfId="0" applyNumberFormat="1" applyFont="1" applyFill="1" applyBorder="1" applyAlignment="1" applyProtection="1">
      <alignment horizontal="center" vertical="top"/>
      <protection locked="0"/>
    </xf>
    <xf numFmtId="164" fontId="17" fillId="0" borderId="59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wrapText="1"/>
      <protection hidden="1"/>
    </xf>
    <xf numFmtId="49" fontId="20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4" fontId="20" fillId="0" borderId="0" xfId="0" applyNumberFormat="1" applyFont="1" applyFill="1" applyBorder="1" applyAlignment="1" applyProtection="1">
      <alignment horizontal="right" vertical="center"/>
      <protection hidden="1"/>
    </xf>
    <xf numFmtId="4" fontId="22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62" xfId="0" applyFill="1" applyBorder="1" applyProtection="1">
      <protection hidden="1"/>
    </xf>
    <xf numFmtId="49" fontId="3" fillId="0" borderId="62" xfId="0" applyNumberFormat="1" applyFont="1" applyFill="1" applyBorder="1" applyAlignment="1" applyProtection="1">
      <alignment vertical="center"/>
      <protection hidden="1"/>
    </xf>
    <xf numFmtId="49" fontId="5" fillId="0" borderId="62" xfId="0" applyNumberFormat="1" applyFont="1" applyFill="1" applyBorder="1" applyAlignment="1" applyProtection="1">
      <alignment horizontal="right" vertical="center"/>
      <protection hidden="1"/>
    </xf>
    <xf numFmtId="49" fontId="3" fillId="5" borderId="65" xfId="0" applyNumberFormat="1" applyFont="1" applyFill="1" applyBorder="1" applyAlignment="1" applyProtection="1">
      <alignment horizontal="center" vertical="center"/>
      <protection locked="0"/>
    </xf>
    <xf numFmtId="49" fontId="3" fillId="0" borderId="66" xfId="0" applyNumberFormat="1" applyFont="1" applyFill="1" applyBorder="1" applyAlignment="1" applyProtection="1">
      <alignment horizontal="left" vertical="center"/>
      <protection hidden="1"/>
    </xf>
    <xf numFmtId="4" fontId="7" fillId="0" borderId="67" xfId="0" applyNumberFormat="1" applyFont="1" applyFill="1" applyBorder="1" applyAlignment="1" applyProtection="1">
      <alignment horizontal="right" vertical="center"/>
      <protection hidden="1"/>
    </xf>
    <xf numFmtId="14" fontId="3" fillId="0" borderId="0" xfId="0" applyNumberFormat="1" applyFont="1" applyFill="1" applyBorder="1" applyAlignment="1" applyProtection="1">
      <alignment horizontal="left" vertical="center"/>
      <protection hidden="1"/>
    </xf>
    <xf numFmtId="14" fontId="3" fillId="0" borderId="9" xfId="0" applyNumberFormat="1" applyFont="1" applyFill="1" applyBorder="1" applyAlignment="1" applyProtection="1">
      <alignment horizontal="center" vertical="center"/>
      <protection hidden="1"/>
    </xf>
    <xf numFmtId="4" fontId="7" fillId="0" borderId="68" xfId="0" applyNumberFormat="1" applyFont="1" applyFill="1" applyBorder="1" applyAlignment="1" applyProtection="1">
      <alignment horizontal="right" vertical="center"/>
      <protection hidden="1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4" fontId="3" fillId="5" borderId="1" xfId="0" applyNumberFormat="1" applyFont="1" applyFill="1" applyBorder="1" applyAlignment="1" applyProtection="1">
      <alignment horizontal="left" vertical="center"/>
      <protection locked="0"/>
    </xf>
    <xf numFmtId="14" fontId="3" fillId="5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62" xfId="0" quotePrefix="1" applyNumberFormat="1" applyFont="1" applyFill="1" applyBorder="1" applyAlignment="1" applyProtection="1">
      <alignment horizontal="left" vertical="center"/>
      <protection hidden="1"/>
    </xf>
    <xf numFmtId="49" fontId="3" fillId="0" borderId="62" xfId="0" applyNumberFormat="1" applyFont="1" applyFill="1" applyBorder="1" applyAlignment="1" applyProtection="1">
      <alignment horizontal="left" vertical="center"/>
      <protection hidden="1"/>
    </xf>
    <xf numFmtId="4" fontId="3" fillId="0" borderId="62" xfId="0" applyNumberFormat="1" applyFont="1" applyFill="1" applyBorder="1" applyAlignment="1" applyProtection="1">
      <alignment horizontal="left" vertical="center"/>
      <protection hidden="1"/>
    </xf>
    <xf numFmtId="4" fontId="3" fillId="0" borderId="62" xfId="0" applyNumberFormat="1" applyFont="1" applyFill="1" applyBorder="1" applyAlignment="1" applyProtection="1">
      <alignment horizontal="right" vertical="center"/>
      <protection hidden="1"/>
    </xf>
    <xf numFmtId="4" fontId="7" fillId="0" borderId="69" xfId="0" applyNumberFormat="1" applyFont="1" applyFill="1" applyBorder="1" applyAlignment="1" applyProtection="1">
      <alignment horizontal="right" vertical="center"/>
      <protection hidden="1"/>
    </xf>
    <xf numFmtId="0" fontId="22" fillId="0" borderId="29" xfId="0" applyNumberFormat="1" applyFont="1" applyFill="1" applyBorder="1" applyAlignment="1" applyProtection="1">
      <alignment horizontal="left" vertical="center"/>
      <protection hidden="1"/>
    </xf>
    <xf numFmtId="49" fontId="20" fillId="0" borderId="29" xfId="0" applyNumberFormat="1" applyFont="1" applyFill="1" applyBorder="1" applyAlignment="1" applyProtection="1">
      <alignment horizontal="left" vertical="center"/>
      <protection hidden="1"/>
    </xf>
    <xf numFmtId="49" fontId="3" fillId="0" borderId="29" xfId="0" applyNumberFormat="1" applyFont="1" applyFill="1" applyBorder="1" applyAlignment="1" applyProtection="1">
      <alignment horizontal="center" vertical="center"/>
      <protection hidden="1"/>
    </xf>
    <xf numFmtId="49" fontId="3" fillId="0" borderId="29" xfId="0" applyNumberFormat="1" applyFont="1" applyFill="1" applyBorder="1" applyAlignment="1" applyProtection="1">
      <alignment horizontal="left" vertical="center"/>
      <protection hidden="1"/>
    </xf>
    <xf numFmtId="4" fontId="20" fillId="0" borderId="29" xfId="0" applyNumberFormat="1" applyFont="1" applyFill="1" applyBorder="1" applyAlignment="1" applyProtection="1">
      <alignment horizontal="right" vertical="center"/>
      <protection hidden="1"/>
    </xf>
    <xf numFmtId="4" fontId="22" fillId="0" borderId="29" xfId="0" applyNumberFormat="1" applyFont="1" applyFill="1" applyBorder="1" applyAlignment="1" applyProtection="1">
      <alignment horizontal="right" vertical="center"/>
      <protection hidden="1"/>
    </xf>
    <xf numFmtId="14" fontId="3" fillId="0" borderId="1" xfId="0" applyNumberFormat="1" applyFont="1" applyFill="1" applyBorder="1" applyAlignment="1" applyProtection="1">
      <alignment horizontal="left" vertical="center"/>
      <protection hidden="1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4" fontId="7" fillId="0" borderId="51" xfId="0" applyNumberFormat="1" applyFont="1" applyFill="1" applyBorder="1" applyAlignment="1" applyProtection="1">
      <alignment horizontal="right" vertical="center"/>
      <protection locked="0"/>
    </xf>
    <xf numFmtId="164" fontId="7" fillId="0" borderId="12" xfId="0" applyNumberFormat="1" applyFont="1" applyFill="1" applyBorder="1" applyAlignment="1" applyProtection="1">
      <alignment horizontal="left" vertical="center"/>
      <protection locked="0"/>
    </xf>
    <xf numFmtId="164" fontId="7" fillId="0" borderId="14" xfId="0" applyNumberFormat="1" applyFont="1" applyFill="1" applyBorder="1" applyAlignment="1" applyProtection="1">
      <alignment horizontal="left" vertical="center"/>
      <protection locked="0"/>
    </xf>
    <xf numFmtId="49" fontId="7" fillId="0" borderId="25" xfId="0" applyNumberFormat="1" applyFont="1" applyFill="1" applyBorder="1" applyAlignment="1" applyProtection="1">
      <alignment vertical="center"/>
      <protection locked="0"/>
    </xf>
    <xf numFmtId="49" fontId="3" fillId="5" borderId="65" xfId="0" applyNumberFormat="1" applyFont="1" applyFill="1" applyBorder="1" applyAlignment="1" applyProtection="1">
      <alignment horizontal="center" vertical="center"/>
      <protection locked="0"/>
    </xf>
    <xf numFmtId="4" fontId="3" fillId="0" borderId="18" xfId="0" applyNumberFormat="1" applyFont="1" applyFill="1" applyBorder="1" applyAlignment="1" applyProtection="1">
      <alignment horizontal="left" vertical="center"/>
      <protection hidden="1"/>
    </xf>
    <xf numFmtId="4" fontId="3" fillId="0" borderId="70" xfId="0" applyNumberFormat="1" applyFont="1" applyFill="1" applyBorder="1" applyAlignment="1" applyProtection="1">
      <alignment horizontal="left" vertical="center"/>
      <protection hidden="1"/>
    </xf>
    <xf numFmtId="49" fontId="3" fillId="0" borderId="62" xfId="0" applyNumberFormat="1" applyFont="1" applyFill="1" applyBorder="1" applyAlignment="1" applyProtection="1">
      <alignment horizontal="right" vertical="center"/>
      <protection hidden="1"/>
    </xf>
    <xf numFmtId="49" fontId="5" fillId="5" borderId="63" xfId="0" applyNumberFormat="1" applyFont="1" applyFill="1" applyBorder="1" applyAlignment="1" applyProtection="1">
      <alignment horizontal="center" vertical="center"/>
      <protection locked="0"/>
    </xf>
    <xf numFmtId="4" fontId="3" fillId="5" borderId="63" xfId="0" applyNumberFormat="1" applyFont="1" applyFill="1" applyBorder="1" applyAlignment="1" applyProtection="1">
      <alignment horizontal="center" vertical="center"/>
      <protection locked="0"/>
    </xf>
    <xf numFmtId="1" fontId="3" fillId="5" borderId="63" xfId="0" applyNumberFormat="1" applyFont="1" applyFill="1" applyBorder="1" applyAlignment="1" applyProtection="1">
      <alignment horizontal="center" vertical="center"/>
      <protection locked="0"/>
    </xf>
    <xf numFmtId="49" fontId="3" fillId="0" borderId="66" xfId="0" applyNumberFormat="1" applyFont="1" applyFill="1" applyBorder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14" fontId="3" fillId="0" borderId="66" xfId="0" applyNumberFormat="1" applyFont="1" applyFill="1" applyBorder="1" applyAlignment="1" applyProtection="1">
      <alignment horizontal="right" vertical="center"/>
      <protection hidden="1"/>
    </xf>
    <xf numFmtId="14" fontId="3" fillId="0" borderId="0" xfId="0" applyNumberFormat="1" applyFont="1" applyFill="1" applyBorder="1" applyAlignment="1" applyProtection="1">
      <alignment horizontal="right" vertical="center"/>
      <protection hidden="1"/>
    </xf>
    <xf numFmtId="4" fontId="3" fillId="5" borderId="1" xfId="0" applyNumberFormat="1" applyFont="1" applyFill="1" applyBorder="1" applyAlignment="1" applyProtection="1">
      <alignment horizontal="center" vertical="center"/>
      <protection locked="0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71" xfId="0" applyNumberFormat="1" applyFont="1" applyFill="1" applyBorder="1" applyAlignment="1" applyProtection="1">
      <alignment horizontal="left" vertical="center"/>
      <protection hidden="1"/>
    </xf>
    <xf numFmtId="49" fontId="17" fillId="0" borderId="45" xfId="0" applyNumberFormat="1" applyFont="1" applyFill="1" applyBorder="1" applyAlignment="1" applyProtection="1">
      <alignment horizontal="left" vertical="top" wrapText="1"/>
      <protection locked="0"/>
    </xf>
    <xf numFmtId="49" fontId="17" fillId="0" borderId="51" xfId="0" applyNumberFormat="1" applyFont="1" applyFill="1" applyBorder="1" applyAlignment="1" applyProtection="1">
      <alignment horizontal="left" vertical="top" wrapText="1"/>
      <protection locked="0"/>
    </xf>
    <xf numFmtId="49" fontId="17" fillId="0" borderId="59" xfId="0" applyNumberFormat="1" applyFont="1" applyFill="1" applyBorder="1" applyAlignment="1" applyProtection="1">
      <alignment horizontal="left" vertical="top" wrapText="1"/>
      <protection locked="0"/>
    </xf>
    <xf numFmtId="49" fontId="17" fillId="0" borderId="60" xfId="0" applyNumberFormat="1" applyFont="1" applyFill="1" applyBorder="1" applyAlignment="1" applyProtection="1">
      <alignment horizontal="left" vertical="top" wrapText="1"/>
      <protection locked="0"/>
    </xf>
    <xf numFmtId="164" fontId="7" fillId="0" borderId="6" xfId="0" applyNumberFormat="1" applyFont="1" applyFill="1" applyBorder="1" applyAlignment="1" applyProtection="1">
      <alignment horizontal="left" vertical="center"/>
      <protection hidden="1"/>
    </xf>
    <xf numFmtId="164" fontId="7" fillId="0" borderId="9" xfId="0" applyNumberFormat="1" applyFont="1" applyFill="1" applyBorder="1" applyAlignment="1" applyProtection="1">
      <alignment horizontal="left" vertical="center"/>
      <protection hidden="1"/>
    </xf>
    <xf numFmtId="164" fontId="7" fillId="0" borderId="11" xfId="0" applyNumberFormat="1" applyFont="1" applyFill="1" applyBorder="1" applyAlignment="1" applyProtection="1">
      <alignment horizontal="left" vertical="center"/>
      <protection hidden="1"/>
    </xf>
    <xf numFmtId="164" fontId="7" fillId="0" borderId="12" xfId="0" applyNumberFormat="1" applyFont="1" applyFill="1" applyBorder="1" applyAlignment="1" applyProtection="1">
      <alignment horizontal="left" vertical="center"/>
      <protection hidden="1"/>
    </xf>
    <xf numFmtId="164" fontId="7" fillId="0" borderId="13" xfId="0" applyNumberFormat="1" applyFont="1" applyFill="1" applyBorder="1" applyAlignment="1" applyProtection="1">
      <alignment horizontal="left" vertical="center"/>
      <protection hidden="1"/>
    </xf>
    <xf numFmtId="164" fontId="7" fillId="0" borderId="14" xfId="0" applyNumberFormat="1" applyFont="1" applyFill="1" applyBorder="1" applyAlignment="1" applyProtection="1">
      <alignment horizontal="left" vertical="center"/>
      <protection hidden="1"/>
    </xf>
    <xf numFmtId="164" fontId="7" fillId="0" borderId="57" xfId="0" applyNumberFormat="1" applyFont="1" applyFill="1" applyBorder="1" applyAlignment="1" applyProtection="1">
      <alignment horizontal="left" vertical="center"/>
      <protection hidden="1"/>
    </xf>
    <xf numFmtId="164" fontId="7" fillId="0" borderId="19" xfId="0" applyNumberFormat="1" applyFont="1" applyFill="1" applyBorder="1" applyAlignment="1" applyProtection="1">
      <alignment horizontal="left" vertical="center"/>
      <protection hidden="1"/>
    </xf>
    <xf numFmtId="164" fontId="7" fillId="0" borderId="58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horizontal="left"/>
      <protection hidden="1"/>
    </xf>
    <xf numFmtId="0" fontId="5" fillId="4" borderId="9" xfId="0" applyFont="1" applyFill="1" applyBorder="1" applyAlignment="1" applyProtection="1">
      <alignment horizontal="left"/>
      <protection hidden="1"/>
    </xf>
    <xf numFmtId="0" fontId="5" fillId="4" borderId="11" xfId="0" applyFont="1" applyFill="1" applyBorder="1" applyAlignment="1" applyProtection="1">
      <alignment horizontal="left"/>
      <protection hidden="1"/>
    </xf>
    <xf numFmtId="0" fontId="18" fillId="4" borderId="1" xfId="0" applyFont="1" applyFill="1" applyBorder="1" applyAlignment="1" applyProtection="1">
      <alignment horizontal="left" vertical="center"/>
      <protection hidden="1"/>
    </xf>
    <xf numFmtId="49" fontId="17" fillId="0" borderId="49" xfId="0" applyNumberFormat="1" applyFont="1" applyFill="1" applyBorder="1" applyAlignment="1" applyProtection="1">
      <alignment horizontal="left" vertical="top" wrapText="1"/>
      <protection locked="0"/>
    </xf>
    <xf numFmtId="49" fontId="17" fillId="0" borderId="50" xfId="0" applyNumberFormat="1" applyFont="1" applyFill="1" applyBorder="1" applyAlignment="1" applyProtection="1">
      <alignment horizontal="left" vertical="top" wrapText="1"/>
      <protection locked="0"/>
    </xf>
    <xf numFmtId="4" fontId="4" fillId="0" borderId="6" xfId="0" applyNumberFormat="1" applyFont="1" applyFill="1" applyBorder="1" applyAlignment="1" applyProtection="1">
      <alignment horizontal="center" vertical="center"/>
      <protection hidden="1"/>
    </xf>
    <xf numFmtId="4" fontId="4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0" borderId="6" xfId="0" applyNumberFormat="1" applyFont="1" applyFill="1" applyBorder="1" applyAlignment="1" applyProtection="1">
      <alignment horizontal="center" vertic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4" borderId="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6" xfId="0" applyNumberFormat="1" applyFont="1" applyFill="1" applyBorder="1" applyAlignment="1" applyProtection="1">
      <alignment horizontal="center" vertical="center"/>
      <protection hidden="1"/>
    </xf>
    <xf numFmtId="49" fontId="5" fillId="4" borderId="11" xfId="0" applyNumberFormat="1" applyFont="1" applyFill="1" applyBorder="1" applyAlignment="1" applyProtection="1">
      <alignment horizontal="center" vertical="center"/>
      <protection hidden="1"/>
    </xf>
    <xf numFmtId="49" fontId="8" fillId="0" borderId="4" xfId="0" applyNumberFormat="1" applyFont="1" applyFill="1" applyBorder="1" applyAlignment="1" applyProtection="1">
      <alignment horizontal="left" vertical="center"/>
      <protection hidden="1"/>
    </xf>
    <xf numFmtId="49" fontId="14" fillId="0" borderId="4" xfId="0" applyNumberFormat="1" applyFont="1" applyFill="1" applyBorder="1" applyAlignment="1" applyProtection="1">
      <alignment horizontal="left" vertical="center"/>
      <protection hidden="1"/>
    </xf>
    <xf numFmtId="49" fontId="3" fillId="0" borderId="22" xfId="0" applyNumberFormat="1" applyFont="1" applyFill="1" applyBorder="1" applyAlignment="1" applyProtection="1">
      <alignment horizontal="left" vertical="center"/>
      <protection hidden="1"/>
    </xf>
    <xf numFmtId="49" fontId="3" fillId="0" borderId="23" xfId="0" applyNumberFormat="1" applyFont="1" applyFill="1" applyBorder="1" applyAlignment="1" applyProtection="1">
      <alignment horizontal="left" vertical="center"/>
      <protection hidden="1"/>
    </xf>
    <xf numFmtId="49" fontId="3" fillId="0" borderId="2" xfId="0" applyNumberFormat="1" applyFont="1" applyFill="1" applyBorder="1" applyAlignment="1" applyProtection="1">
      <alignment horizontal="left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32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33" xfId="0" applyNumberFormat="1" applyFont="1" applyFill="1" applyBorder="1" applyAlignment="1" applyProtection="1">
      <alignment horizontal="left" vertical="top" wrapText="1"/>
      <protection locked="0"/>
    </xf>
    <xf numFmtId="49" fontId="0" fillId="0" borderId="23" xfId="0" applyNumberFormat="1" applyFill="1" applyBorder="1" applyAlignment="1" applyProtection="1">
      <alignment horizontal="left" vertical="center"/>
      <protection hidden="1"/>
    </xf>
    <xf numFmtId="49" fontId="7" fillId="0" borderId="12" xfId="0" applyNumberFormat="1" applyFont="1" applyFill="1" applyBorder="1" applyAlignment="1" applyProtection="1">
      <alignment horizontal="left" vertical="center"/>
      <protection hidden="1"/>
    </xf>
    <xf numFmtId="49" fontId="7" fillId="0" borderId="13" xfId="0" applyNumberFormat="1" applyFont="1" applyFill="1" applyBorder="1" applyAlignment="1" applyProtection="1">
      <alignment horizontal="left" vertical="center"/>
      <protection hidden="1"/>
    </xf>
    <xf numFmtId="49" fontId="7" fillId="0" borderId="14" xfId="0" applyNumberFormat="1" applyFont="1" applyFill="1" applyBorder="1" applyAlignment="1" applyProtection="1">
      <alignment horizontal="left" vertical="center"/>
      <protection hidden="1"/>
    </xf>
    <xf numFmtId="49" fontId="7" fillId="0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14" xfId="0" applyNumberFormat="1" applyFont="1" applyFill="1" applyBorder="1" applyAlignment="1" applyProtection="1">
      <alignment horizontal="left" vertical="center"/>
      <protection locked="0"/>
    </xf>
    <xf numFmtId="49" fontId="7" fillId="0" borderId="36" xfId="0" applyNumberFormat="1" applyFont="1" applyFill="1" applyBorder="1" applyAlignment="1" applyProtection="1">
      <alignment horizontal="left" vertical="center"/>
      <protection locked="0"/>
    </xf>
    <xf numFmtId="49" fontId="7" fillId="0" borderId="37" xfId="0" applyNumberFormat="1" applyFont="1" applyFill="1" applyBorder="1" applyAlignment="1" applyProtection="1">
      <alignment horizontal="left" vertical="center"/>
      <protection locked="0"/>
    </xf>
    <xf numFmtId="49" fontId="7" fillId="0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49" fontId="7" fillId="0" borderId="7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left" vertical="center"/>
      <protection locked="0"/>
    </xf>
    <xf numFmtId="164" fontId="7" fillId="0" borderId="12" xfId="0" applyNumberFormat="1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left" vertical="center"/>
      <protection locked="0"/>
    </xf>
    <xf numFmtId="164" fontId="7" fillId="0" borderId="14" xfId="0" applyNumberFormat="1" applyFont="1" applyFill="1" applyBorder="1" applyAlignment="1" applyProtection="1">
      <alignment horizontal="left" vertical="center"/>
      <protection locked="0"/>
    </xf>
    <xf numFmtId="164" fontId="7" fillId="0" borderId="16" xfId="0" applyNumberFormat="1" applyFont="1" applyFill="1" applyBorder="1" applyAlignment="1" applyProtection="1">
      <alignment horizontal="left" vertical="center"/>
      <protection hidden="1"/>
    </xf>
    <xf numFmtId="164" fontId="7" fillId="0" borderId="17" xfId="0" applyNumberFormat="1" applyFont="1" applyFill="1" applyBorder="1" applyAlignment="1" applyProtection="1">
      <alignment horizontal="left" vertical="center"/>
      <protection hidden="1"/>
    </xf>
    <xf numFmtId="0" fontId="2" fillId="0" borderId="5" xfId="0" applyNumberFormat="1" applyFont="1" applyFill="1" applyBorder="1" applyAlignment="1" applyProtection="1">
      <alignment horizontal="left" vertical="center"/>
      <protection hidden="1"/>
    </xf>
    <xf numFmtId="0" fontId="2" fillId="0" borderId="4" xfId="0" applyNumberFormat="1" applyFont="1" applyFill="1" applyBorder="1" applyAlignment="1" applyProtection="1">
      <alignment horizontal="left" vertical="center"/>
      <protection hidden="1"/>
    </xf>
    <xf numFmtId="0" fontId="2" fillId="0" borderId="3" xfId="0" applyNumberFormat="1" applyFont="1" applyFill="1" applyBorder="1" applyAlignment="1" applyProtection="1">
      <alignment horizontal="left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49" fontId="3" fillId="0" borderId="19" xfId="0" applyNumberFormat="1" applyFont="1" applyFill="1" applyBorder="1" applyAlignment="1" applyProtection="1">
      <alignment horizontal="left" vertical="center"/>
      <protection hidden="1"/>
    </xf>
    <xf numFmtId="49" fontId="0" fillId="0" borderId="19" xfId="0" applyNumberFormat="1" applyFill="1" applyBorder="1" applyAlignment="1" applyProtection="1">
      <alignment horizontal="left" vertical="center"/>
      <protection hidden="1"/>
    </xf>
    <xf numFmtId="49" fontId="9" fillId="2" borderId="34" xfId="0" applyNumberFormat="1" applyFont="1" applyFill="1" applyBorder="1" applyAlignment="1" applyProtection="1">
      <alignment horizontal="center" vertical="center" textRotation="90"/>
      <protection hidden="1"/>
    </xf>
    <xf numFmtId="49" fontId="9" fillId="2" borderId="26" xfId="0" applyNumberFormat="1" applyFont="1" applyFill="1" applyBorder="1" applyAlignment="1" applyProtection="1">
      <alignment horizontal="center" vertical="center" textRotation="90"/>
      <protection hidden="1"/>
    </xf>
    <xf numFmtId="49" fontId="9" fillId="2" borderId="27" xfId="0" applyNumberFormat="1" applyFont="1" applyFill="1" applyBorder="1" applyAlignment="1" applyProtection="1">
      <alignment horizontal="center" vertical="center" textRotation="90"/>
      <protection hidden="1"/>
    </xf>
    <xf numFmtId="49" fontId="5" fillId="0" borderId="6" xfId="0" applyNumberFormat="1" applyFont="1" applyFill="1" applyBorder="1" applyAlignment="1" applyProtection="1">
      <alignment horizontal="left" vertical="center"/>
      <protection hidden="1"/>
    </xf>
    <xf numFmtId="49" fontId="5" fillId="0" borderId="11" xfId="0" applyNumberFormat="1" applyFont="1" applyFill="1" applyBorder="1" applyAlignment="1" applyProtection="1">
      <alignment horizontal="left" vertical="center"/>
      <protection hidden="1"/>
    </xf>
    <xf numFmtId="49" fontId="10" fillId="2" borderId="20" xfId="0" applyNumberFormat="1" applyFont="1" applyFill="1" applyBorder="1" applyAlignment="1" applyProtection="1">
      <alignment horizontal="center" vertical="center" textRotation="90"/>
      <protection hidden="1"/>
    </xf>
    <xf numFmtId="49" fontId="10" fillId="2" borderId="56" xfId="0" applyNumberFormat="1" applyFont="1" applyFill="1" applyBorder="1" applyAlignment="1" applyProtection="1">
      <alignment horizontal="center" vertical="center" textRotation="90"/>
      <protection hidden="1"/>
    </xf>
    <xf numFmtId="49" fontId="10" fillId="2" borderId="16" xfId="0" applyNumberFormat="1" applyFont="1" applyFill="1" applyBorder="1" applyAlignment="1" applyProtection="1">
      <alignment horizontal="center" vertical="center" textRotation="90"/>
      <protection hidden="1"/>
    </xf>
    <xf numFmtId="49" fontId="10" fillId="2" borderId="34" xfId="0" applyNumberFormat="1" applyFont="1" applyFill="1" applyBorder="1" applyAlignment="1" applyProtection="1">
      <alignment horizontal="center" vertical="center" textRotation="90"/>
      <protection hidden="1"/>
    </xf>
    <xf numFmtId="49" fontId="10" fillId="2" borderId="26" xfId="0" applyNumberFormat="1" applyFont="1" applyFill="1" applyBorder="1" applyAlignment="1" applyProtection="1">
      <alignment horizontal="center" vertical="center" textRotation="90"/>
      <protection hidden="1"/>
    </xf>
    <xf numFmtId="49" fontId="10" fillId="2" borderId="27" xfId="0" applyNumberFormat="1" applyFont="1" applyFill="1" applyBorder="1" applyAlignment="1" applyProtection="1">
      <alignment horizontal="center" vertical="center" textRotation="90"/>
      <protection hidden="1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61" xfId="0" applyNumberFormat="1" applyFont="1" applyFill="1" applyBorder="1" applyAlignment="1" applyProtection="1">
      <alignment horizontal="center" vertical="center"/>
      <protection hidden="1"/>
    </xf>
    <xf numFmtId="49" fontId="5" fillId="0" borderId="62" xfId="0" applyNumberFormat="1" applyFont="1" applyFill="1" applyBorder="1" applyAlignment="1" applyProtection="1">
      <alignment horizontal="center" vertical="center"/>
      <protection hidden="1"/>
    </xf>
    <xf numFmtId="49" fontId="3" fillId="0" borderId="62" xfId="0" applyNumberFormat="1" applyFont="1" applyFill="1" applyBorder="1" applyAlignment="1" applyProtection="1">
      <alignment horizontal="right" vertical="center"/>
      <protection hidden="1"/>
    </xf>
    <xf numFmtId="49" fontId="9" fillId="2" borderId="64" xfId="0" applyNumberFormat="1" applyFont="1" applyFill="1" applyBorder="1" applyAlignment="1" applyProtection="1">
      <alignment horizontal="center" vertical="center" textRotation="90"/>
      <protection hidden="1"/>
    </xf>
    <xf numFmtId="49" fontId="9" fillId="2" borderId="56" xfId="0" applyNumberFormat="1" applyFont="1" applyFill="1" applyBorder="1" applyAlignment="1" applyProtection="1">
      <alignment horizontal="center" vertical="center" textRotation="90"/>
      <protection hidden="1"/>
    </xf>
    <xf numFmtId="49" fontId="9" fillId="2" borderId="61" xfId="0" applyNumberFormat="1" applyFont="1" applyFill="1" applyBorder="1" applyAlignment="1" applyProtection="1">
      <alignment horizontal="center" vertical="center" textRotation="90"/>
      <protection hidden="1"/>
    </xf>
    <xf numFmtId="49" fontId="3" fillId="5" borderId="65" xfId="0" applyNumberFormat="1" applyFont="1" applyFill="1" applyBorder="1" applyAlignment="1" applyProtection="1">
      <alignment horizontal="center" vertical="center"/>
      <protection locked="0"/>
    </xf>
    <xf numFmtId="49" fontId="21" fillId="0" borderId="23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61" xfId="0" applyNumberFormat="1" applyFont="1" applyFill="1" applyBorder="1" applyAlignment="1" applyProtection="1">
      <alignment horizontal="right" vertical="center"/>
      <protection hidden="1"/>
    </xf>
    <xf numFmtId="49" fontId="5" fillId="0" borderId="62" xfId="0" applyNumberFormat="1" applyFont="1" applyFill="1" applyBorder="1" applyAlignment="1" applyProtection="1">
      <alignment horizontal="right" vertical="center"/>
      <protection hidden="1"/>
    </xf>
    <xf numFmtId="49" fontId="3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13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8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628650</xdr:colOff>
      <xdr:row>0</xdr:row>
      <xdr:rowOff>19050</xdr:rowOff>
    </xdr:from>
    <xdr:ext cx="390525" cy="409575"/>
    <xdr:pic>
      <xdr:nvPicPr>
        <xdr:cNvPr id="2" name="Picture 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628650</xdr:colOff>
      <xdr:row>0</xdr:row>
      <xdr:rowOff>19050</xdr:rowOff>
    </xdr:from>
    <xdr:ext cx="390525" cy="409575"/>
    <xdr:pic>
      <xdr:nvPicPr>
        <xdr:cNvPr id="2" name="Picture 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314324</xdr:colOff>
      <xdr:row>52</xdr:row>
      <xdr:rowOff>0</xdr:rowOff>
    </xdr:from>
    <xdr:to>
      <xdr:col>2</xdr:col>
      <xdr:colOff>299</xdr:colOff>
      <xdr:row>52</xdr:row>
      <xdr:rowOff>0</xdr:rowOff>
    </xdr:to>
    <xdr:sp macro="" textlink="">
      <xdr:nvSpPr>
        <xdr:cNvPr id="3" name="Line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314324" y="8315325"/>
          <a:ext cx="6480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123823</xdr:colOff>
      <xdr:row>52</xdr:row>
      <xdr:rowOff>0</xdr:rowOff>
    </xdr:from>
    <xdr:to>
      <xdr:col>3</xdr:col>
      <xdr:colOff>702448</xdr:colOff>
      <xdr:row>52</xdr:row>
      <xdr:rowOff>0</xdr:rowOff>
    </xdr:to>
    <xdr:sp macro="" textlink="">
      <xdr:nvSpPr>
        <xdr:cNvPr id="4" name="Line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085848" y="8315325"/>
          <a:ext cx="39600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628650</xdr:colOff>
      <xdr:row>0</xdr:row>
      <xdr:rowOff>19050</xdr:rowOff>
    </xdr:from>
    <xdr:ext cx="390525" cy="409575"/>
    <xdr:pic>
      <xdr:nvPicPr>
        <xdr:cNvPr id="2" name="Picture 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314324</xdr:colOff>
      <xdr:row>52</xdr:row>
      <xdr:rowOff>0</xdr:rowOff>
    </xdr:from>
    <xdr:to>
      <xdr:col>2</xdr:col>
      <xdr:colOff>299</xdr:colOff>
      <xdr:row>52</xdr:row>
      <xdr:rowOff>0</xdr:rowOff>
    </xdr:to>
    <xdr:sp macro="" textlink="">
      <xdr:nvSpPr>
        <xdr:cNvPr id="3" name="Line 3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314324" y="9744075"/>
          <a:ext cx="6480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123823</xdr:colOff>
      <xdr:row>52</xdr:row>
      <xdr:rowOff>0</xdr:rowOff>
    </xdr:from>
    <xdr:to>
      <xdr:col>3</xdr:col>
      <xdr:colOff>702448</xdr:colOff>
      <xdr:row>52</xdr:row>
      <xdr:rowOff>0</xdr:rowOff>
    </xdr:to>
    <xdr:sp macro="" textlink="">
      <xdr:nvSpPr>
        <xdr:cNvPr id="4" name="Line 3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085848" y="9744075"/>
          <a:ext cx="255982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619125</xdr:colOff>
      <xdr:row>0</xdr:row>
      <xdr:rowOff>19050</xdr:rowOff>
    </xdr:from>
    <xdr:ext cx="390525" cy="409575"/>
    <xdr:pic>
      <xdr:nvPicPr>
        <xdr:cNvPr id="6" name="Picture 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9050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314324</xdr:colOff>
      <xdr:row>50</xdr:row>
      <xdr:rowOff>0</xdr:rowOff>
    </xdr:from>
    <xdr:to>
      <xdr:col>2</xdr:col>
      <xdr:colOff>299</xdr:colOff>
      <xdr:row>50</xdr:row>
      <xdr:rowOff>0</xdr:rowOff>
    </xdr:to>
    <xdr:sp macro="" textlink="">
      <xdr:nvSpPr>
        <xdr:cNvPr id="7" name="Line 3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H="1">
          <a:off x="314324" y="8372475"/>
          <a:ext cx="6480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123823</xdr:colOff>
      <xdr:row>50</xdr:row>
      <xdr:rowOff>0</xdr:rowOff>
    </xdr:from>
    <xdr:to>
      <xdr:col>3</xdr:col>
      <xdr:colOff>702448</xdr:colOff>
      <xdr:row>50</xdr:row>
      <xdr:rowOff>0</xdr:rowOff>
    </xdr:to>
    <xdr:sp macro="" textlink="">
      <xdr:nvSpPr>
        <xdr:cNvPr id="8" name="Line 3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H="1">
          <a:off x="1085848" y="8372475"/>
          <a:ext cx="39600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371475</xdr:colOff>
      <xdr:row>0</xdr:row>
      <xdr:rowOff>28575</xdr:rowOff>
    </xdr:from>
    <xdr:ext cx="390525" cy="409575"/>
    <xdr:pic>
      <xdr:nvPicPr>
        <xdr:cNvPr id="2" name="Picture 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575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Zeros="0" tabSelected="1" zoomScale="150" zoomScaleNormal="150" workbookViewId="0">
      <selection activeCell="D12" sqref="D12"/>
    </sheetView>
  </sheetViews>
  <sheetFormatPr defaultColWidth="8.85546875" defaultRowHeight="12.75" x14ac:dyDescent="0.2"/>
  <cols>
    <col min="1" max="1" width="4.7109375" style="3" customWidth="1"/>
    <col min="2" max="2" width="9.7109375" style="3" customWidth="1"/>
    <col min="3" max="3" width="29.7109375" style="3" customWidth="1"/>
    <col min="4" max="4" width="10.7109375" style="3" customWidth="1"/>
    <col min="5" max="5" width="8.7109375" style="3" customWidth="1"/>
    <col min="6" max="6" width="12.7109375" style="3" customWidth="1"/>
    <col min="7" max="7" width="15.7109375" style="3" customWidth="1"/>
    <col min="8" max="16384" width="8.85546875" style="3"/>
  </cols>
  <sheetData>
    <row r="1" spans="1:7" s="1" customFormat="1" ht="45" customHeight="1" x14ac:dyDescent="0.2">
      <c r="A1" s="160" t="s">
        <v>23</v>
      </c>
      <c r="B1" s="161"/>
      <c r="C1" s="161"/>
      <c r="D1" s="161"/>
      <c r="E1" s="161"/>
      <c r="F1" s="161"/>
      <c r="G1" s="161"/>
    </row>
    <row r="2" spans="1:7" s="1" customFormat="1" ht="9.9499999999999993" customHeight="1" x14ac:dyDescent="0.2">
      <c r="A2" s="162" t="s">
        <v>24</v>
      </c>
      <c r="B2" s="163"/>
      <c r="C2" s="162" t="s">
        <v>25</v>
      </c>
      <c r="D2" s="163"/>
      <c r="E2" s="163"/>
      <c r="F2" s="164"/>
      <c r="G2" s="14" t="s">
        <v>0</v>
      </c>
    </row>
    <row r="3" spans="1:7" s="2" customFormat="1" ht="20.100000000000001" customHeight="1" x14ac:dyDescent="0.2">
      <c r="A3" s="165"/>
      <c r="B3" s="166"/>
      <c r="C3" s="167"/>
      <c r="D3" s="168"/>
      <c r="E3" s="168"/>
      <c r="F3" s="169"/>
      <c r="G3" s="37"/>
    </row>
    <row r="4" spans="1:7" s="2" customFormat="1" ht="9.9499999999999993" customHeight="1" x14ac:dyDescent="0.2">
      <c r="A4" s="162" t="s">
        <v>26</v>
      </c>
      <c r="B4" s="163"/>
      <c r="C4" s="163" t="s">
        <v>27</v>
      </c>
      <c r="D4" s="163"/>
      <c r="E4" s="163"/>
      <c r="F4" s="164"/>
      <c r="G4" s="14" t="s">
        <v>8</v>
      </c>
    </row>
    <row r="5" spans="1:7" s="1" customFormat="1" ht="20.100000000000001" customHeight="1" x14ac:dyDescent="0.2">
      <c r="A5" s="165"/>
      <c r="B5" s="166"/>
      <c r="C5" s="167"/>
      <c r="D5" s="168"/>
      <c r="E5" s="168"/>
      <c r="F5" s="169"/>
      <c r="G5" s="36"/>
    </row>
    <row r="6" spans="1:7" s="1" customFormat="1" ht="9.9499999999999993" customHeight="1" x14ac:dyDescent="0.2">
      <c r="A6" s="162" t="s">
        <v>7</v>
      </c>
      <c r="B6" s="163"/>
      <c r="C6" s="163"/>
      <c r="D6" s="163"/>
      <c r="E6" s="163"/>
      <c r="F6" s="163"/>
      <c r="G6" s="164"/>
    </row>
    <row r="7" spans="1:7" s="1" customFormat="1" ht="69.95" customHeight="1" x14ac:dyDescent="0.2">
      <c r="A7" s="170"/>
      <c r="B7" s="171"/>
      <c r="C7" s="171"/>
      <c r="D7" s="171"/>
      <c r="E7" s="171"/>
      <c r="F7" s="171"/>
      <c r="G7" s="172"/>
    </row>
    <row r="8" spans="1:7" s="1" customFormat="1" ht="9.9499999999999993" customHeight="1" x14ac:dyDescent="0.2">
      <c r="A8" s="163"/>
      <c r="B8" s="173"/>
      <c r="C8" s="173"/>
      <c r="D8" s="173"/>
      <c r="E8" s="173"/>
      <c r="F8" s="173"/>
      <c r="G8" s="173"/>
    </row>
    <row r="9" spans="1:7" s="1" customFormat="1" ht="12.75" customHeight="1" x14ac:dyDescent="0.2">
      <c r="A9" s="157" t="s">
        <v>28</v>
      </c>
      <c r="B9" s="157"/>
      <c r="C9" s="157"/>
      <c r="D9" s="68" t="s">
        <v>8</v>
      </c>
      <c r="E9" s="69"/>
      <c r="F9" s="158" t="s">
        <v>29</v>
      </c>
      <c r="G9" s="159"/>
    </row>
    <row r="10" spans="1:7" s="1" customFormat="1" ht="6.95" customHeight="1" x14ac:dyDescent="0.2">
      <c r="A10" s="70"/>
      <c r="B10" s="70"/>
      <c r="C10" s="70"/>
      <c r="D10" s="71"/>
      <c r="E10" s="69"/>
      <c r="F10" s="69"/>
      <c r="G10" s="69"/>
    </row>
    <row r="11" spans="1:7" ht="12.75" customHeight="1" x14ac:dyDescent="0.2">
      <c r="A11" s="137" t="s">
        <v>30</v>
      </c>
      <c r="B11" s="138"/>
      <c r="C11" s="139"/>
      <c r="D11" s="72"/>
      <c r="E11" s="69"/>
      <c r="F11" s="155" t="s">
        <v>31</v>
      </c>
      <c r="G11" s="156"/>
    </row>
    <row r="12" spans="1:7" ht="12.75" customHeight="1" x14ac:dyDescent="0.2">
      <c r="A12" s="137" t="s">
        <v>32</v>
      </c>
      <c r="B12" s="138"/>
      <c r="C12" s="139"/>
      <c r="D12" s="72"/>
      <c r="E12" s="69"/>
      <c r="F12" s="153">
        <f>'C-overslag'!G50</f>
        <v>0</v>
      </c>
      <c r="G12" s="154"/>
    </row>
    <row r="13" spans="1:7" s="1" customFormat="1" ht="6.95" customHeight="1" x14ac:dyDescent="0.2">
      <c r="A13" s="70"/>
      <c r="B13" s="70"/>
      <c r="C13" s="70"/>
      <c r="D13" s="71"/>
      <c r="E13" s="69"/>
      <c r="F13" s="69"/>
      <c r="G13" s="69"/>
    </row>
    <row r="14" spans="1:7" ht="12.75" customHeight="1" x14ac:dyDescent="0.2">
      <c r="A14" s="137" t="s">
        <v>33</v>
      </c>
      <c r="B14" s="138"/>
      <c r="C14" s="139"/>
      <c r="D14" s="72"/>
      <c r="E14" s="69"/>
      <c r="F14" s="155" t="s">
        <v>34</v>
      </c>
      <c r="G14" s="156"/>
    </row>
    <row r="15" spans="1:7" ht="12.75" customHeight="1" x14ac:dyDescent="0.2">
      <c r="A15" s="137" t="s">
        <v>35</v>
      </c>
      <c r="B15" s="138"/>
      <c r="C15" s="139"/>
      <c r="D15" s="72"/>
      <c r="E15" s="69"/>
      <c r="F15" s="153">
        <f>'A-overslag'!G50</f>
        <v>0</v>
      </c>
      <c r="G15" s="154"/>
    </row>
    <row r="16" spans="1:7" s="1" customFormat="1" ht="6.95" customHeight="1" x14ac:dyDescent="0.2">
      <c r="A16" s="70"/>
      <c r="B16" s="70"/>
      <c r="C16" s="70"/>
      <c r="D16" s="71"/>
      <c r="E16" s="69"/>
      <c r="F16" s="69"/>
      <c r="G16" s="69"/>
    </row>
    <row r="17" spans="1:7" ht="12.75" customHeight="1" x14ac:dyDescent="0.2">
      <c r="A17" s="137" t="s">
        <v>36</v>
      </c>
      <c r="B17" s="138"/>
      <c r="C17" s="139"/>
      <c r="D17" s="72"/>
      <c r="E17" s="69"/>
      <c r="F17" s="155" t="s">
        <v>37</v>
      </c>
      <c r="G17" s="156"/>
    </row>
    <row r="18" spans="1:7" ht="12.75" customHeight="1" x14ac:dyDescent="0.2">
      <c r="A18" s="137" t="s">
        <v>38</v>
      </c>
      <c r="B18" s="138"/>
      <c r="C18" s="139"/>
      <c r="D18" s="72"/>
      <c r="E18" s="69"/>
      <c r="F18" s="153">
        <f>'Faktiske udgifter'!E48</f>
        <v>0</v>
      </c>
      <c r="G18" s="154"/>
    </row>
    <row r="19" spans="1:7" s="1" customFormat="1" ht="6.95" customHeight="1" x14ac:dyDescent="0.2">
      <c r="A19" s="70"/>
      <c r="B19" s="70"/>
      <c r="C19" s="70"/>
      <c r="D19" s="71"/>
      <c r="E19" s="69"/>
      <c r="F19" s="69"/>
      <c r="G19" s="69"/>
    </row>
    <row r="20" spans="1:7" ht="12.75" customHeight="1" x14ac:dyDescent="0.2">
      <c r="A20" s="137" t="s">
        <v>39</v>
      </c>
      <c r="B20" s="138"/>
      <c r="C20" s="139"/>
      <c r="D20" s="72"/>
      <c r="E20" s="69"/>
      <c r="F20" s="69"/>
      <c r="G20" s="69"/>
    </row>
    <row r="21" spans="1:7" ht="12.75" customHeight="1" x14ac:dyDescent="0.2">
      <c r="A21" s="137" t="s">
        <v>40</v>
      </c>
      <c r="B21" s="138"/>
      <c r="C21" s="139"/>
      <c r="D21" s="72"/>
      <c r="E21" s="69"/>
      <c r="F21" s="69"/>
      <c r="G21" s="69"/>
    </row>
    <row r="22" spans="1:7" s="1" customFormat="1" ht="6.95" customHeight="1" x14ac:dyDescent="0.2">
      <c r="A22" s="70"/>
      <c r="B22" s="70"/>
      <c r="C22" s="70"/>
      <c r="D22" s="71"/>
      <c r="E22" s="69"/>
      <c r="F22" s="69"/>
      <c r="G22" s="69"/>
    </row>
    <row r="23" spans="1:7" ht="12.75" customHeight="1" x14ac:dyDescent="0.2">
      <c r="A23" s="140" t="s">
        <v>41</v>
      </c>
      <c r="B23" s="141"/>
      <c r="C23" s="142"/>
      <c r="D23" s="73"/>
      <c r="E23" s="69"/>
      <c r="F23" s="69"/>
      <c r="G23" s="69"/>
    </row>
    <row r="24" spans="1:7" s="1" customFormat="1" ht="6.95" customHeight="1" x14ac:dyDescent="0.2">
      <c r="A24" s="70"/>
      <c r="B24" s="70"/>
      <c r="C24" s="70"/>
      <c r="D24" s="71"/>
      <c r="E24" s="69"/>
      <c r="F24" s="69"/>
      <c r="G24" s="69"/>
    </row>
    <row r="25" spans="1:7" ht="12.75" customHeight="1" x14ac:dyDescent="0.2">
      <c r="A25" s="143" t="s">
        <v>42</v>
      </c>
      <c r="B25" s="144"/>
      <c r="C25" s="145"/>
      <c r="D25" s="74"/>
      <c r="E25" s="69"/>
      <c r="F25" s="69"/>
      <c r="G25" s="69"/>
    </row>
    <row r="26" spans="1:7" x14ac:dyDescent="0.2">
      <c r="A26" s="146"/>
      <c r="B26" s="146"/>
      <c r="C26" s="146"/>
      <c r="D26" s="69"/>
      <c r="E26" s="69"/>
      <c r="F26" s="69"/>
      <c r="G26" s="69"/>
    </row>
    <row r="27" spans="1:7" ht="12.75" customHeight="1" x14ac:dyDescent="0.25">
      <c r="A27" s="147" t="s">
        <v>43</v>
      </c>
      <c r="B27" s="148"/>
      <c r="C27" s="148"/>
      <c r="D27" s="148"/>
      <c r="E27" s="148"/>
      <c r="F27" s="148"/>
      <c r="G27" s="149"/>
    </row>
    <row r="28" spans="1:7" ht="6.95" customHeight="1" x14ac:dyDescent="0.2"/>
    <row r="29" spans="1:7" ht="12.75" customHeight="1" x14ac:dyDescent="0.2">
      <c r="A29" s="75" t="s">
        <v>44</v>
      </c>
      <c r="B29" s="68" t="s">
        <v>8</v>
      </c>
      <c r="C29" s="150" t="s">
        <v>45</v>
      </c>
      <c r="D29" s="150"/>
      <c r="E29" s="150"/>
      <c r="F29" s="150"/>
      <c r="G29" s="150"/>
    </row>
    <row r="30" spans="1:7" x14ac:dyDescent="0.2">
      <c r="A30" s="76" t="s">
        <v>72</v>
      </c>
      <c r="B30" s="77"/>
      <c r="C30" s="151"/>
      <c r="D30" s="151"/>
      <c r="E30" s="151"/>
      <c r="F30" s="151"/>
      <c r="G30" s="152"/>
    </row>
    <row r="31" spans="1:7" x14ac:dyDescent="0.2">
      <c r="A31" s="78"/>
      <c r="B31" s="79"/>
      <c r="C31" s="133"/>
      <c r="D31" s="133"/>
      <c r="E31" s="133"/>
      <c r="F31" s="133"/>
      <c r="G31" s="134"/>
    </row>
    <row r="32" spans="1:7" x14ac:dyDescent="0.2">
      <c r="A32" s="78"/>
      <c r="B32" s="79"/>
      <c r="C32" s="133"/>
      <c r="D32" s="133"/>
      <c r="E32" s="133"/>
      <c r="F32" s="133"/>
      <c r="G32" s="134"/>
    </row>
    <row r="33" spans="1:7" x14ac:dyDescent="0.2">
      <c r="A33" s="78"/>
      <c r="B33" s="79"/>
      <c r="C33" s="133"/>
      <c r="D33" s="133"/>
      <c r="E33" s="133"/>
      <c r="F33" s="133"/>
      <c r="G33" s="134"/>
    </row>
    <row r="34" spans="1:7" x14ac:dyDescent="0.2">
      <c r="A34" s="78"/>
      <c r="B34" s="79"/>
      <c r="C34" s="133"/>
      <c r="D34" s="133"/>
      <c r="E34" s="133"/>
      <c r="F34" s="133"/>
      <c r="G34" s="134"/>
    </row>
    <row r="35" spans="1:7" x14ac:dyDescent="0.2">
      <c r="A35" s="78"/>
      <c r="B35" s="79"/>
      <c r="C35" s="133"/>
      <c r="D35" s="133"/>
      <c r="E35" s="133"/>
      <c r="F35" s="133"/>
      <c r="G35" s="134"/>
    </row>
    <row r="36" spans="1:7" x14ac:dyDescent="0.2">
      <c r="A36" s="78"/>
      <c r="B36" s="79"/>
      <c r="C36" s="133"/>
      <c r="D36" s="133"/>
      <c r="E36" s="133"/>
      <c r="F36" s="133"/>
      <c r="G36" s="134"/>
    </row>
    <row r="37" spans="1:7" x14ac:dyDescent="0.2">
      <c r="A37" s="78"/>
      <c r="B37" s="79"/>
      <c r="C37" s="133"/>
      <c r="D37" s="133"/>
      <c r="E37" s="133"/>
      <c r="F37" s="133"/>
      <c r="G37" s="134"/>
    </row>
    <row r="38" spans="1:7" x14ac:dyDescent="0.2">
      <c r="A38" s="78"/>
      <c r="B38" s="79"/>
      <c r="C38" s="133"/>
      <c r="D38" s="133"/>
      <c r="E38" s="133"/>
      <c r="F38" s="133"/>
      <c r="G38" s="134"/>
    </row>
    <row r="39" spans="1:7" x14ac:dyDescent="0.2">
      <c r="A39" s="78"/>
      <c r="B39" s="79"/>
      <c r="C39" s="133"/>
      <c r="D39" s="133"/>
      <c r="E39" s="133"/>
      <c r="F39" s="133"/>
      <c r="G39" s="134"/>
    </row>
    <row r="40" spans="1:7" x14ac:dyDescent="0.2">
      <c r="A40" s="78"/>
      <c r="B40" s="79"/>
      <c r="C40" s="133"/>
      <c r="D40" s="133"/>
      <c r="E40" s="133"/>
      <c r="F40" s="133"/>
      <c r="G40" s="134"/>
    </row>
    <row r="41" spans="1:7" x14ac:dyDescent="0.2">
      <c r="A41" s="78"/>
      <c r="B41" s="79"/>
      <c r="C41" s="133"/>
      <c r="D41" s="133"/>
      <c r="E41" s="133"/>
      <c r="F41" s="133"/>
      <c r="G41" s="134"/>
    </row>
    <row r="42" spans="1:7" x14ac:dyDescent="0.2">
      <c r="A42" s="78"/>
      <c r="B42" s="79"/>
      <c r="C42" s="133"/>
      <c r="D42" s="133"/>
      <c r="E42" s="133"/>
      <c r="F42" s="133"/>
      <c r="G42" s="134"/>
    </row>
    <row r="43" spans="1:7" x14ac:dyDescent="0.2">
      <c r="A43" s="78"/>
      <c r="B43" s="79"/>
      <c r="C43" s="133"/>
      <c r="D43" s="133"/>
      <c r="E43" s="133"/>
      <c r="F43" s="133"/>
      <c r="G43" s="134"/>
    </row>
    <row r="44" spans="1:7" x14ac:dyDescent="0.2">
      <c r="A44" s="80"/>
      <c r="B44" s="81"/>
      <c r="C44" s="135"/>
      <c r="D44" s="135"/>
      <c r="E44" s="135"/>
      <c r="F44" s="135"/>
      <c r="G44" s="136"/>
    </row>
  </sheetData>
  <sheetProtection sheet="1" objects="1" scenarios="1" selectLockedCells="1"/>
  <mergeCells count="48">
    <mergeCell ref="A9:C9"/>
    <mergeCell ref="F9:G9"/>
    <mergeCell ref="A1:G1"/>
    <mergeCell ref="A2:B2"/>
    <mergeCell ref="C2:F2"/>
    <mergeCell ref="A3:B3"/>
    <mergeCell ref="C3:F3"/>
    <mergeCell ref="A4:B4"/>
    <mergeCell ref="C4:F4"/>
    <mergeCell ref="A5:B5"/>
    <mergeCell ref="C5:F5"/>
    <mergeCell ref="A6:G6"/>
    <mergeCell ref="A7:G7"/>
    <mergeCell ref="A8:G8"/>
    <mergeCell ref="A11:C11"/>
    <mergeCell ref="F11:G11"/>
    <mergeCell ref="A12:C12"/>
    <mergeCell ref="F12:G12"/>
    <mergeCell ref="A14:C14"/>
    <mergeCell ref="F14:G14"/>
    <mergeCell ref="A15:C15"/>
    <mergeCell ref="F15:G15"/>
    <mergeCell ref="A17:C17"/>
    <mergeCell ref="F17:G17"/>
    <mergeCell ref="A18:C18"/>
    <mergeCell ref="F18:G18"/>
    <mergeCell ref="C34:G34"/>
    <mergeCell ref="A20:C20"/>
    <mergeCell ref="A21:C21"/>
    <mergeCell ref="A23:C23"/>
    <mergeCell ref="A25:C25"/>
    <mergeCell ref="A26:C26"/>
    <mergeCell ref="A27:G27"/>
    <mergeCell ref="C29:G29"/>
    <mergeCell ref="C30:G30"/>
    <mergeCell ref="C31:G31"/>
    <mergeCell ref="C32:G32"/>
    <mergeCell ref="C33:G33"/>
    <mergeCell ref="C41:G41"/>
    <mergeCell ref="C42:G42"/>
    <mergeCell ref="C43:G43"/>
    <mergeCell ref="C44:G44"/>
    <mergeCell ref="C35:G35"/>
    <mergeCell ref="C36:G36"/>
    <mergeCell ref="C37:G37"/>
    <mergeCell ref="C38:G38"/>
    <mergeCell ref="C39:G39"/>
    <mergeCell ref="C40:G40"/>
  </mergeCells>
  <conditionalFormatting sqref="A18">
    <cfRule type="cellIs" dxfId="85" priority="5" stopIfTrue="1" operator="notEqual">
      <formula>0</formula>
    </cfRule>
  </conditionalFormatting>
  <conditionalFormatting sqref="A11 D11 D23 D25">
    <cfRule type="cellIs" dxfId="84" priority="13" stopIfTrue="1" operator="notEqual">
      <formula>0</formula>
    </cfRule>
  </conditionalFormatting>
  <conditionalFormatting sqref="A20 D20">
    <cfRule type="cellIs" dxfId="83" priority="4" stopIfTrue="1" operator="notEqual">
      <formula>0</formula>
    </cfRule>
  </conditionalFormatting>
  <conditionalFormatting sqref="D12">
    <cfRule type="cellIs" dxfId="82" priority="12" stopIfTrue="1" operator="notEqual">
      <formula>0</formula>
    </cfRule>
  </conditionalFormatting>
  <conditionalFormatting sqref="A12 A23 A25">
    <cfRule type="cellIs" dxfId="81" priority="11" stopIfTrue="1" operator="notEqual">
      <formula>0</formula>
    </cfRule>
  </conditionalFormatting>
  <conditionalFormatting sqref="A14 D14">
    <cfRule type="cellIs" dxfId="80" priority="10" stopIfTrue="1" operator="notEqual">
      <formula>0</formula>
    </cfRule>
  </conditionalFormatting>
  <conditionalFormatting sqref="D15">
    <cfRule type="cellIs" dxfId="79" priority="9" stopIfTrue="1" operator="notEqual">
      <formula>0</formula>
    </cfRule>
  </conditionalFormatting>
  <conditionalFormatting sqref="A15">
    <cfRule type="cellIs" dxfId="78" priority="8" stopIfTrue="1" operator="notEqual">
      <formula>0</formula>
    </cfRule>
  </conditionalFormatting>
  <conditionalFormatting sqref="A17 D17">
    <cfRule type="cellIs" dxfId="77" priority="7" stopIfTrue="1" operator="notEqual">
      <formula>0</formula>
    </cfRule>
  </conditionalFormatting>
  <conditionalFormatting sqref="D18">
    <cfRule type="cellIs" dxfId="76" priority="6" stopIfTrue="1" operator="notEqual">
      <formula>0</formula>
    </cfRule>
  </conditionalFormatting>
  <conditionalFormatting sqref="D21">
    <cfRule type="cellIs" dxfId="75" priority="3" stopIfTrue="1" operator="notEqual">
      <formula>0</formula>
    </cfRule>
  </conditionalFormatting>
  <conditionalFormatting sqref="A21">
    <cfRule type="cellIs" dxfId="74" priority="2" stopIfTrue="1" operator="notEqual">
      <formula>0</formula>
    </cfRule>
  </conditionalFormatting>
  <conditionalFormatting sqref="A7">
    <cfRule type="cellIs" dxfId="7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&amp;RBillag C-1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Zeros="0" zoomScale="150" zoomScaleNormal="150" workbookViewId="0">
      <selection activeCell="E15" sqref="E15"/>
    </sheetView>
  </sheetViews>
  <sheetFormatPr defaultColWidth="8.85546875" defaultRowHeight="12.75" x14ac:dyDescent="0.2"/>
  <cols>
    <col min="1" max="1" width="4.7109375" style="3" customWidth="1"/>
    <col min="2" max="2" width="9.7109375" style="3" customWidth="1"/>
    <col min="3" max="3" width="29.7109375" style="3" customWidth="1"/>
    <col min="4" max="4" width="10.7109375" style="3" customWidth="1"/>
    <col min="5" max="5" width="8.7109375" style="3" customWidth="1"/>
    <col min="6" max="6" width="12.7109375" style="3" customWidth="1"/>
    <col min="7" max="7" width="15.7109375" style="3" customWidth="1"/>
    <col min="8" max="16384" width="8.85546875" style="3"/>
  </cols>
  <sheetData>
    <row r="1" spans="1:7" s="1" customFormat="1" ht="45" customHeight="1" x14ac:dyDescent="0.2">
      <c r="A1" s="161" t="s">
        <v>20</v>
      </c>
      <c r="B1" s="161"/>
      <c r="C1" s="161"/>
      <c r="D1" s="161"/>
      <c r="E1" s="161"/>
      <c r="F1" s="161"/>
      <c r="G1" s="161"/>
    </row>
    <row r="2" spans="1:7" s="1" customFormat="1" ht="9.9499999999999993" customHeight="1" x14ac:dyDescent="0.2">
      <c r="A2" s="162" t="s">
        <v>24</v>
      </c>
      <c r="B2" s="163"/>
      <c r="C2" s="162" t="s">
        <v>25</v>
      </c>
      <c r="D2" s="163"/>
      <c r="E2" s="163"/>
      <c r="F2" s="164"/>
      <c r="G2" s="14" t="s">
        <v>0</v>
      </c>
    </row>
    <row r="3" spans="1:7" s="2" customFormat="1" ht="20.100000000000001" customHeight="1" x14ac:dyDescent="0.2">
      <c r="A3" s="193">
        <f>Forside!A3</f>
        <v>0</v>
      </c>
      <c r="B3" s="194"/>
      <c r="C3" s="190">
        <f>Forside!C3</f>
        <v>0</v>
      </c>
      <c r="D3" s="191"/>
      <c r="E3" s="191"/>
      <c r="F3" s="192"/>
      <c r="G3" s="37"/>
    </row>
    <row r="4" spans="1:7" s="2" customFormat="1" ht="9.9499999999999993" customHeight="1" x14ac:dyDescent="0.2">
      <c r="A4" s="162" t="s">
        <v>26</v>
      </c>
      <c r="B4" s="163"/>
      <c r="C4" s="163" t="s">
        <v>27</v>
      </c>
      <c r="D4" s="163"/>
      <c r="E4" s="163"/>
      <c r="F4" s="164"/>
      <c r="G4" s="14" t="s">
        <v>8</v>
      </c>
    </row>
    <row r="5" spans="1:7" s="1" customFormat="1" ht="20.100000000000001" customHeight="1" x14ac:dyDescent="0.2">
      <c r="A5" s="193">
        <f>Forside!A5</f>
        <v>0</v>
      </c>
      <c r="B5" s="194"/>
      <c r="C5" s="190">
        <f>Forside!C5</f>
        <v>0</v>
      </c>
      <c r="D5" s="191"/>
      <c r="E5" s="191"/>
      <c r="F5" s="192"/>
      <c r="G5" s="36"/>
    </row>
    <row r="6" spans="1:7" s="1" customFormat="1" ht="9.9499999999999993" customHeight="1" x14ac:dyDescent="0.2">
      <c r="A6" s="162" t="s">
        <v>7</v>
      </c>
      <c r="B6" s="163"/>
      <c r="C6" s="163"/>
      <c r="D6" s="163"/>
      <c r="E6" s="163"/>
      <c r="F6" s="163"/>
      <c r="G6" s="164"/>
    </row>
    <row r="7" spans="1:7" s="1" customFormat="1" ht="69.95" customHeight="1" x14ac:dyDescent="0.2">
      <c r="A7" s="170"/>
      <c r="B7" s="171"/>
      <c r="C7" s="171"/>
      <c r="D7" s="171"/>
      <c r="E7" s="171"/>
      <c r="F7" s="171"/>
      <c r="G7" s="172"/>
    </row>
    <row r="8" spans="1:7" s="1" customFormat="1" ht="9.9499999999999993" customHeight="1" x14ac:dyDescent="0.2">
      <c r="A8" s="195"/>
      <c r="B8" s="196"/>
      <c r="C8" s="196"/>
      <c r="D8" s="196"/>
      <c r="E8" s="196"/>
      <c r="F8" s="196"/>
      <c r="G8" s="196"/>
    </row>
    <row r="9" spans="1:7" s="1" customFormat="1" x14ac:dyDescent="0.2">
      <c r="A9" s="202" t="s">
        <v>10</v>
      </c>
      <c r="B9" s="200" t="s">
        <v>1</v>
      </c>
      <c r="C9" s="201"/>
      <c r="D9" s="4" t="s">
        <v>2</v>
      </c>
      <c r="E9" s="4" t="s">
        <v>6</v>
      </c>
      <c r="F9" s="9" t="s">
        <v>3</v>
      </c>
      <c r="G9" s="9" t="s">
        <v>4</v>
      </c>
    </row>
    <row r="10" spans="1:7" s="1" customFormat="1" ht="12.75" customHeight="1" x14ac:dyDescent="0.2">
      <c r="A10" s="203"/>
      <c r="B10" s="182"/>
      <c r="C10" s="184"/>
      <c r="D10" s="50"/>
      <c r="E10" s="44"/>
      <c r="F10" s="47"/>
      <c r="G10" s="38">
        <f>D10*F10</f>
        <v>0</v>
      </c>
    </row>
    <row r="11" spans="1:7" s="1" customFormat="1" x14ac:dyDescent="0.2">
      <c r="A11" s="203"/>
      <c r="B11" s="185"/>
      <c r="C11" s="187"/>
      <c r="D11" s="113"/>
      <c r="E11" s="45"/>
      <c r="F11" s="114"/>
      <c r="G11" s="35">
        <f t="shared" ref="G11:G26" si="0">D11*F11</f>
        <v>0</v>
      </c>
    </row>
    <row r="12" spans="1:7" s="1" customFormat="1" x14ac:dyDescent="0.2">
      <c r="A12" s="203"/>
      <c r="B12" s="185"/>
      <c r="C12" s="187"/>
      <c r="D12" s="113"/>
      <c r="E12" s="45"/>
      <c r="F12" s="114"/>
      <c r="G12" s="35">
        <f t="shared" si="0"/>
        <v>0</v>
      </c>
    </row>
    <row r="13" spans="1:7" s="1" customFormat="1" x14ac:dyDescent="0.2">
      <c r="A13" s="203"/>
      <c r="B13" s="185"/>
      <c r="C13" s="187"/>
      <c r="D13" s="113"/>
      <c r="E13" s="45"/>
      <c r="F13" s="114"/>
      <c r="G13" s="35">
        <f t="shared" si="0"/>
        <v>0</v>
      </c>
    </row>
    <row r="14" spans="1:7" s="1" customFormat="1" x14ac:dyDescent="0.2">
      <c r="A14" s="203"/>
      <c r="B14" s="185"/>
      <c r="C14" s="187"/>
      <c r="D14" s="113"/>
      <c r="E14" s="45"/>
      <c r="F14" s="114"/>
      <c r="G14" s="35">
        <f t="shared" si="0"/>
        <v>0</v>
      </c>
    </row>
    <row r="15" spans="1:7" s="1" customFormat="1" x14ac:dyDescent="0.2">
      <c r="A15" s="203"/>
      <c r="B15" s="115"/>
      <c r="C15" s="116"/>
      <c r="D15" s="113"/>
      <c r="E15" s="45"/>
      <c r="F15" s="114"/>
      <c r="G15" s="35">
        <f t="shared" si="0"/>
        <v>0</v>
      </c>
    </row>
    <row r="16" spans="1:7" s="1" customFormat="1" x14ac:dyDescent="0.2">
      <c r="A16" s="203"/>
      <c r="B16" s="177"/>
      <c r="C16" s="178"/>
      <c r="D16" s="51"/>
      <c r="E16" s="45"/>
      <c r="F16" s="48"/>
      <c r="G16" s="35">
        <f t="shared" si="0"/>
        <v>0</v>
      </c>
    </row>
    <row r="17" spans="1:7" s="1" customFormat="1" x14ac:dyDescent="0.2">
      <c r="A17" s="203"/>
      <c r="B17" s="177"/>
      <c r="C17" s="178"/>
      <c r="D17" s="51"/>
      <c r="E17" s="45"/>
      <c r="F17" s="48"/>
      <c r="G17" s="35">
        <f t="shared" si="0"/>
        <v>0</v>
      </c>
    </row>
    <row r="18" spans="1:7" s="1" customFormat="1" x14ac:dyDescent="0.2">
      <c r="A18" s="203"/>
      <c r="B18" s="177"/>
      <c r="C18" s="178"/>
      <c r="D18" s="51"/>
      <c r="E18" s="45"/>
      <c r="F18" s="48"/>
      <c r="G18" s="35">
        <f t="shared" si="0"/>
        <v>0</v>
      </c>
    </row>
    <row r="19" spans="1:7" s="1" customFormat="1" x14ac:dyDescent="0.2">
      <c r="A19" s="203"/>
      <c r="B19" s="177"/>
      <c r="C19" s="178"/>
      <c r="D19" s="51"/>
      <c r="E19" s="45"/>
      <c r="F19" s="48"/>
      <c r="G19" s="35">
        <f t="shared" si="0"/>
        <v>0</v>
      </c>
    </row>
    <row r="20" spans="1:7" s="1" customFormat="1" x14ac:dyDescent="0.2">
      <c r="A20" s="203"/>
      <c r="B20" s="177"/>
      <c r="C20" s="178"/>
      <c r="D20" s="51"/>
      <c r="E20" s="45"/>
      <c r="F20" s="48"/>
      <c r="G20" s="35">
        <f t="shared" si="0"/>
        <v>0</v>
      </c>
    </row>
    <row r="21" spans="1:7" s="1" customFormat="1" x14ac:dyDescent="0.2">
      <c r="A21" s="203"/>
      <c r="B21" s="177"/>
      <c r="C21" s="178"/>
      <c r="D21" s="51"/>
      <c r="E21" s="45"/>
      <c r="F21" s="48"/>
      <c r="G21" s="35">
        <f t="shared" si="0"/>
        <v>0</v>
      </c>
    </row>
    <row r="22" spans="1:7" s="1" customFormat="1" x14ac:dyDescent="0.2">
      <c r="A22" s="203"/>
      <c r="B22" s="177"/>
      <c r="C22" s="178"/>
      <c r="D22" s="51"/>
      <c r="E22" s="45"/>
      <c r="F22" s="48"/>
      <c r="G22" s="35"/>
    </row>
    <row r="23" spans="1:7" s="1" customFormat="1" x14ac:dyDescent="0.2">
      <c r="A23" s="203"/>
      <c r="B23" s="177"/>
      <c r="C23" s="178"/>
      <c r="D23" s="51"/>
      <c r="E23" s="45"/>
      <c r="F23" s="48"/>
      <c r="G23" s="35">
        <f t="shared" si="0"/>
        <v>0</v>
      </c>
    </row>
    <row r="24" spans="1:7" s="1" customFormat="1" x14ac:dyDescent="0.2">
      <c r="A24" s="203"/>
      <c r="B24" s="177"/>
      <c r="C24" s="178"/>
      <c r="D24" s="51"/>
      <c r="E24" s="45"/>
      <c r="F24" s="48"/>
      <c r="G24" s="35">
        <f t="shared" si="0"/>
        <v>0</v>
      </c>
    </row>
    <row r="25" spans="1:7" s="1" customFormat="1" x14ac:dyDescent="0.2">
      <c r="A25" s="203"/>
      <c r="B25" s="177"/>
      <c r="C25" s="178"/>
      <c r="D25" s="51"/>
      <c r="E25" s="45"/>
      <c r="F25" s="48"/>
      <c r="G25" s="35">
        <f t="shared" si="0"/>
        <v>0</v>
      </c>
    </row>
    <row r="26" spans="1:7" s="1" customFormat="1" x14ac:dyDescent="0.2">
      <c r="A26" s="203"/>
      <c r="B26" s="177"/>
      <c r="C26" s="178"/>
      <c r="D26" s="51"/>
      <c r="E26" s="45"/>
      <c r="F26" s="48"/>
      <c r="G26" s="35">
        <f t="shared" si="0"/>
        <v>0</v>
      </c>
    </row>
    <row r="27" spans="1:7" s="1" customFormat="1" x14ac:dyDescent="0.2">
      <c r="A27" s="203"/>
      <c r="B27" s="177"/>
      <c r="C27" s="178"/>
      <c r="D27" s="51"/>
      <c r="E27" s="45"/>
      <c r="F27" s="48"/>
      <c r="G27" s="35">
        <f t="shared" ref="G27:G33" si="1">D27*F27</f>
        <v>0</v>
      </c>
    </row>
    <row r="28" spans="1:7" s="1" customFormat="1" x14ac:dyDescent="0.2">
      <c r="A28" s="203"/>
      <c r="B28" s="177"/>
      <c r="C28" s="178"/>
      <c r="D28" s="51"/>
      <c r="E28" s="45"/>
      <c r="F28" s="48"/>
      <c r="G28" s="35">
        <f t="shared" si="1"/>
        <v>0</v>
      </c>
    </row>
    <row r="29" spans="1:7" s="1" customFormat="1" x14ac:dyDescent="0.2">
      <c r="A29" s="203"/>
      <c r="B29" s="177"/>
      <c r="C29" s="178"/>
      <c r="D29" s="51"/>
      <c r="E29" s="45"/>
      <c r="F29" s="48"/>
      <c r="G29" s="35">
        <f t="shared" si="1"/>
        <v>0</v>
      </c>
    </row>
    <row r="30" spans="1:7" s="1" customFormat="1" x14ac:dyDescent="0.2">
      <c r="A30" s="203"/>
      <c r="B30" s="177"/>
      <c r="C30" s="178"/>
      <c r="D30" s="51"/>
      <c r="E30" s="45"/>
      <c r="F30" s="48"/>
      <c r="G30" s="35">
        <f t="shared" si="1"/>
        <v>0</v>
      </c>
    </row>
    <row r="31" spans="1:7" s="1" customFormat="1" x14ac:dyDescent="0.2">
      <c r="A31" s="203"/>
      <c r="B31" s="177"/>
      <c r="C31" s="178"/>
      <c r="D31" s="51"/>
      <c r="E31" s="45"/>
      <c r="F31" s="48"/>
      <c r="G31" s="35">
        <f t="shared" si="1"/>
        <v>0</v>
      </c>
    </row>
    <row r="32" spans="1:7" s="1" customFormat="1" x14ac:dyDescent="0.2">
      <c r="A32" s="203"/>
      <c r="B32" s="177"/>
      <c r="C32" s="178"/>
      <c r="D32" s="51"/>
      <c r="E32" s="45"/>
      <c r="F32" s="48"/>
      <c r="G32" s="35">
        <f t="shared" si="1"/>
        <v>0</v>
      </c>
    </row>
    <row r="33" spans="1:7" s="1" customFormat="1" x14ac:dyDescent="0.2">
      <c r="A33" s="203"/>
      <c r="B33" s="179"/>
      <c r="C33" s="180"/>
      <c r="D33" s="52"/>
      <c r="E33" s="46"/>
      <c r="F33" s="49"/>
      <c r="G33" s="39">
        <f t="shared" si="1"/>
        <v>0</v>
      </c>
    </row>
    <row r="34" spans="1:7" s="1" customFormat="1" x14ac:dyDescent="0.2">
      <c r="A34" s="203"/>
      <c r="B34" s="137" t="s">
        <v>18</v>
      </c>
      <c r="C34" s="138"/>
      <c r="D34" s="41"/>
      <c r="E34" s="41"/>
      <c r="F34" s="42"/>
      <c r="G34" s="29">
        <f>SUM(G10:G33)</f>
        <v>0</v>
      </c>
    </row>
    <row r="35" spans="1:7" s="1" customFormat="1" ht="13.5" thickBot="1" x14ac:dyDescent="0.25">
      <c r="A35" s="203"/>
      <c r="B35" s="188" t="s">
        <v>19</v>
      </c>
      <c r="C35" s="189"/>
      <c r="D35" s="43"/>
      <c r="E35" s="43"/>
      <c r="F35" s="28">
        <v>0.2</v>
      </c>
      <c r="G35" s="30">
        <f>G34*F35</f>
        <v>0</v>
      </c>
    </row>
    <row r="36" spans="1:7" s="1" customFormat="1" ht="13.5" thickBot="1" x14ac:dyDescent="0.25">
      <c r="A36" s="204"/>
      <c r="B36" s="32" t="s">
        <v>11</v>
      </c>
      <c r="C36" s="32"/>
      <c r="D36" s="32"/>
      <c r="E36" s="32"/>
      <c r="F36" s="33"/>
      <c r="G36" s="22">
        <f>SUM(G34:G35)</f>
        <v>0</v>
      </c>
    </row>
    <row r="37" spans="1:7" s="1" customFormat="1" ht="9.9499999999999993" customHeight="1" x14ac:dyDescent="0.2">
      <c r="A37" s="6"/>
      <c r="B37" s="8"/>
      <c r="C37" s="8"/>
      <c r="D37" s="8"/>
      <c r="E37" s="8"/>
      <c r="F37" s="8"/>
      <c r="G37" s="54"/>
    </row>
    <row r="38" spans="1:7" s="1" customFormat="1" ht="12.75" customHeight="1" x14ac:dyDescent="0.2">
      <c r="A38" s="197" t="s">
        <v>12</v>
      </c>
      <c r="B38" s="182"/>
      <c r="C38" s="183"/>
      <c r="D38" s="183"/>
      <c r="E38" s="183"/>
      <c r="F38" s="184"/>
      <c r="G38" s="27"/>
    </row>
    <row r="39" spans="1:7" s="1" customFormat="1" x14ac:dyDescent="0.2">
      <c r="A39" s="198"/>
      <c r="B39" s="185"/>
      <c r="C39" s="186"/>
      <c r="D39" s="186"/>
      <c r="E39" s="186"/>
      <c r="F39" s="187"/>
      <c r="G39" s="27"/>
    </row>
    <row r="40" spans="1:7" s="1" customFormat="1" x14ac:dyDescent="0.2">
      <c r="A40" s="198"/>
      <c r="B40" s="185"/>
      <c r="C40" s="186"/>
      <c r="D40" s="186"/>
      <c r="E40" s="186"/>
      <c r="F40" s="187"/>
      <c r="G40" s="27"/>
    </row>
    <row r="41" spans="1:7" s="1" customFormat="1" x14ac:dyDescent="0.2">
      <c r="A41" s="198"/>
      <c r="B41" s="185"/>
      <c r="C41" s="186"/>
      <c r="D41" s="186"/>
      <c r="E41" s="186"/>
      <c r="F41" s="187"/>
      <c r="G41" s="27"/>
    </row>
    <row r="42" spans="1:7" s="1" customFormat="1" x14ac:dyDescent="0.2">
      <c r="A42" s="198"/>
      <c r="B42" s="185"/>
      <c r="C42" s="186"/>
      <c r="D42" s="186"/>
      <c r="E42" s="186"/>
      <c r="F42" s="187"/>
      <c r="G42" s="27"/>
    </row>
    <row r="43" spans="1:7" s="1" customFormat="1" x14ac:dyDescent="0.2">
      <c r="A43" s="198"/>
      <c r="B43" s="177"/>
      <c r="C43" s="181"/>
      <c r="D43" s="181"/>
      <c r="E43" s="181"/>
      <c r="F43" s="178"/>
      <c r="G43" s="27"/>
    </row>
    <row r="44" spans="1:7" s="1" customFormat="1" x14ac:dyDescent="0.2">
      <c r="A44" s="198"/>
      <c r="B44" s="177"/>
      <c r="C44" s="181"/>
      <c r="D44" s="181"/>
      <c r="E44" s="181"/>
      <c r="F44" s="178"/>
      <c r="G44" s="27"/>
    </row>
    <row r="45" spans="1:7" s="1" customFormat="1" x14ac:dyDescent="0.2">
      <c r="A45" s="198"/>
      <c r="B45" s="174" t="str">
        <f>IF(AND($G$36&gt;=10000,$G$36&lt;250000),"Grundhonorar, INI A/S","Grundhonorar, INI A/S (intet)")</f>
        <v>Grundhonorar, INI A/S (intet)</v>
      </c>
      <c r="C45" s="175"/>
      <c r="D45" s="175"/>
      <c r="E45" s="175"/>
      <c r="F45" s="176"/>
      <c r="G45" s="35">
        <f>IF(AND($G$36&gt;=10000,$G$36&lt;250000),5000,0)</f>
        <v>0</v>
      </c>
    </row>
    <row r="46" spans="1:7" s="1" customFormat="1" x14ac:dyDescent="0.2">
      <c r="A46" s="198"/>
      <c r="B46" s="174" t="str">
        <f>IF($G$36&lt;10000,"Honorar, INI A/S (intet)",(IF(AND($G$36&gt;=10000,$G$36&lt;250000),"Honorar, INI A/S - 8%",(IF(AND($G$36&gt;=250000,$G$36&lt;500000),"Honorar, INI A/S - 7%","Honorar, INI A/S (efter aftale)")))))</f>
        <v>Honorar, INI A/S (intet)</v>
      </c>
      <c r="C46" s="175"/>
      <c r="D46" s="175"/>
      <c r="E46" s="175"/>
      <c r="F46" s="176"/>
      <c r="G46" s="35">
        <f>IF(AND($G$36&gt;=10000,$G$36&lt;250000),$G$36*8%,(IF(AND($G$36&gt;=250000,$G$36&lt;500000),$G$36*7%,0)))</f>
        <v>0</v>
      </c>
    </row>
    <row r="47" spans="1:7" s="1" customFormat="1" ht="13.5" thickBot="1" x14ac:dyDescent="0.25">
      <c r="A47" s="199"/>
      <c r="B47" s="177"/>
      <c r="C47" s="181"/>
      <c r="D47" s="181"/>
      <c r="E47" s="181"/>
      <c r="F47" s="178"/>
      <c r="G47" s="27"/>
    </row>
    <row r="48" spans="1:7" s="1" customFormat="1" ht="13.5" thickBot="1" x14ac:dyDescent="0.25">
      <c r="A48" s="5"/>
      <c r="B48" s="8" t="s">
        <v>13</v>
      </c>
      <c r="C48" s="8"/>
      <c r="D48" s="8"/>
      <c r="E48" s="8"/>
      <c r="F48" s="26"/>
      <c r="G48" s="22">
        <f>SUM(G38:G47)</f>
        <v>0</v>
      </c>
    </row>
    <row r="49" spans="1:7" s="1" customFormat="1" ht="9.9499999999999993" customHeight="1" thickBot="1" x14ac:dyDescent="0.25">
      <c r="A49" s="15"/>
      <c r="B49" s="15"/>
      <c r="C49" s="15"/>
      <c r="D49" s="15"/>
      <c r="E49" s="15"/>
      <c r="F49" s="15"/>
      <c r="G49" s="15"/>
    </row>
    <row r="50" spans="1:7" s="1" customFormat="1" ht="14.25" thickBot="1" x14ac:dyDescent="0.25">
      <c r="A50" s="23" t="s">
        <v>15</v>
      </c>
      <c r="B50" s="24"/>
      <c r="C50" s="21"/>
      <c r="D50" s="21"/>
      <c r="E50" s="21"/>
      <c r="F50" s="21"/>
      <c r="G50" s="22">
        <f>SUM(G48,G36)</f>
        <v>0</v>
      </c>
    </row>
    <row r="51" spans="1:7" s="1" customFormat="1" ht="15" customHeight="1" x14ac:dyDescent="0.2">
      <c r="A51" s="15"/>
      <c r="B51" s="16"/>
      <c r="C51" s="16"/>
      <c r="D51" s="16"/>
      <c r="E51" s="16"/>
      <c r="F51" s="16"/>
      <c r="G51" s="16"/>
    </row>
    <row r="52" spans="1:7" s="1" customFormat="1" ht="15" customHeight="1" x14ac:dyDescent="0.25">
      <c r="A52" s="20"/>
      <c r="B52" s="40"/>
      <c r="C52" s="17"/>
      <c r="D52" s="20"/>
      <c r="E52" s="20"/>
      <c r="F52" s="20"/>
      <c r="G52" s="18"/>
    </row>
    <row r="53" spans="1:7" s="1" customFormat="1" ht="9.9499999999999993" customHeight="1" x14ac:dyDescent="0.2">
      <c r="A53" s="19"/>
      <c r="B53" s="17" t="s">
        <v>16</v>
      </c>
      <c r="C53" s="17" t="s">
        <v>17</v>
      </c>
      <c r="D53" s="19"/>
      <c r="E53" s="19"/>
      <c r="F53" s="19"/>
      <c r="G53" s="19"/>
    </row>
    <row r="63" spans="1:7" x14ac:dyDescent="0.2">
      <c r="C63" s="10"/>
    </row>
  </sheetData>
  <sheetProtection sheet="1" selectLockedCells="1"/>
  <mergeCells count="50">
    <mergeCell ref="A38:A47"/>
    <mergeCell ref="B9:C9"/>
    <mergeCell ref="B25:C25"/>
    <mergeCell ref="A2:B2"/>
    <mergeCell ref="B22:C22"/>
    <mergeCell ref="B44:F44"/>
    <mergeCell ref="B42:F42"/>
    <mergeCell ref="B10:C10"/>
    <mergeCell ref="B11:C11"/>
    <mergeCell ref="B41:F41"/>
    <mergeCell ref="B29:C29"/>
    <mergeCell ref="A9:A36"/>
    <mergeCell ref="B20:C20"/>
    <mergeCell ref="B21:C21"/>
    <mergeCell ref="B12:C12"/>
    <mergeCell ref="B13:C13"/>
    <mergeCell ref="A5:B5"/>
    <mergeCell ref="C5:F5"/>
    <mergeCell ref="B24:C24"/>
    <mergeCell ref="A6:G6"/>
    <mergeCell ref="A7:G7"/>
    <mergeCell ref="A8:G8"/>
    <mergeCell ref="B17:C17"/>
    <mergeCell ref="B14:C14"/>
    <mergeCell ref="B16:C16"/>
    <mergeCell ref="B18:C18"/>
    <mergeCell ref="B19:C19"/>
    <mergeCell ref="B23:C23"/>
    <mergeCell ref="A1:G1"/>
    <mergeCell ref="C3:F3"/>
    <mergeCell ref="C2:F2"/>
    <mergeCell ref="A3:B3"/>
    <mergeCell ref="A4:B4"/>
    <mergeCell ref="C4:F4"/>
    <mergeCell ref="B46:F46"/>
    <mergeCell ref="B31:C31"/>
    <mergeCell ref="B33:C33"/>
    <mergeCell ref="B26:C26"/>
    <mergeCell ref="B47:F47"/>
    <mergeCell ref="B38:F38"/>
    <mergeCell ref="B39:F39"/>
    <mergeCell ref="B40:F40"/>
    <mergeCell ref="B34:C34"/>
    <mergeCell ref="B35:C35"/>
    <mergeCell ref="B43:F43"/>
    <mergeCell ref="B45:F45"/>
    <mergeCell ref="B32:C32"/>
    <mergeCell ref="B28:C28"/>
    <mergeCell ref="B27:C27"/>
    <mergeCell ref="B30:C30"/>
  </mergeCells>
  <conditionalFormatting sqref="D27:F29 B27:B31">
    <cfRule type="cellIs" dxfId="72" priority="58" stopIfTrue="1" operator="notEqual">
      <formula>0</formula>
    </cfRule>
  </conditionalFormatting>
  <conditionalFormatting sqref="D10:F10">
    <cfRule type="cellIs" dxfId="71" priority="57" stopIfTrue="1" operator="notEqual">
      <formula>0</formula>
    </cfRule>
  </conditionalFormatting>
  <conditionalFormatting sqref="D35:F35">
    <cfRule type="cellIs" dxfId="70" priority="56" stopIfTrue="1" operator="notEqual">
      <formula>0</formula>
    </cfRule>
  </conditionalFormatting>
  <conditionalFormatting sqref="D30:F34">
    <cfRule type="cellIs" dxfId="69" priority="55" stopIfTrue="1" operator="notEqual">
      <formula>0</formula>
    </cfRule>
  </conditionalFormatting>
  <conditionalFormatting sqref="B10">
    <cfRule type="cellIs" dxfId="68" priority="49" stopIfTrue="1" operator="notEqual">
      <formula>0</formula>
    </cfRule>
  </conditionalFormatting>
  <conditionalFormatting sqref="B32:B35">
    <cfRule type="cellIs" dxfId="67" priority="34" stopIfTrue="1" operator="notEqual">
      <formula>0</formula>
    </cfRule>
  </conditionalFormatting>
  <conditionalFormatting sqref="B47">
    <cfRule type="cellIs" dxfId="66" priority="23" stopIfTrue="1" operator="notEqual">
      <formula>0</formula>
    </cfRule>
  </conditionalFormatting>
  <conditionalFormatting sqref="B38">
    <cfRule type="cellIs" dxfId="65" priority="25" stopIfTrue="1" operator="notEqual">
      <formula>0</formula>
    </cfRule>
  </conditionalFormatting>
  <conditionalFormatting sqref="B16:B26">
    <cfRule type="cellIs" dxfId="64" priority="17" stopIfTrue="1" operator="notEqual">
      <formula>0</formula>
    </cfRule>
  </conditionalFormatting>
  <conditionalFormatting sqref="D16:F26">
    <cfRule type="cellIs" dxfId="63" priority="18" stopIfTrue="1" operator="notEqual">
      <formula>0</formula>
    </cfRule>
  </conditionalFormatting>
  <conditionalFormatting sqref="B45:B46">
    <cfRule type="cellIs" dxfId="62" priority="14" stopIfTrue="1" operator="notEqual">
      <formula>0</formula>
    </cfRule>
  </conditionalFormatting>
  <conditionalFormatting sqref="D12:F15">
    <cfRule type="cellIs" dxfId="61" priority="13" stopIfTrue="1" operator="notEqual">
      <formula>0</formula>
    </cfRule>
  </conditionalFormatting>
  <conditionalFormatting sqref="B12:B15">
    <cfRule type="cellIs" dxfId="60" priority="12" stopIfTrue="1" operator="notEqual">
      <formula>0</formula>
    </cfRule>
  </conditionalFormatting>
  <conditionalFormatting sqref="D13:F13">
    <cfRule type="cellIs" dxfId="59" priority="11" stopIfTrue="1" operator="notEqual">
      <formula>0</formula>
    </cfRule>
  </conditionalFormatting>
  <conditionalFormatting sqref="B13">
    <cfRule type="cellIs" dxfId="58" priority="10" stopIfTrue="1" operator="notEqual">
      <formula>0</formula>
    </cfRule>
  </conditionalFormatting>
  <conditionalFormatting sqref="D11:F11">
    <cfRule type="cellIs" dxfId="57" priority="9" stopIfTrue="1" operator="notEqual">
      <formula>0</formula>
    </cfRule>
  </conditionalFormatting>
  <conditionalFormatting sqref="B11">
    <cfRule type="cellIs" dxfId="56" priority="8" stopIfTrue="1" operator="notEqual">
      <formula>0</formula>
    </cfRule>
  </conditionalFormatting>
  <conditionalFormatting sqref="B43:B44">
    <cfRule type="cellIs" dxfId="55" priority="7" stopIfTrue="1" operator="notEqual">
      <formula>0</formula>
    </cfRule>
  </conditionalFormatting>
  <conditionalFormatting sqref="B39">
    <cfRule type="cellIs" dxfId="54" priority="3" stopIfTrue="1" operator="notEqual">
      <formula>0</formula>
    </cfRule>
  </conditionalFormatting>
  <conditionalFormatting sqref="B42">
    <cfRule type="cellIs" dxfId="53" priority="4" stopIfTrue="1" operator="notEqual">
      <formula>0</formula>
    </cfRule>
  </conditionalFormatting>
  <conditionalFormatting sqref="B41">
    <cfRule type="cellIs" dxfId="52" priority="6" stopIfTrue="1" operator="notEqual">
      <formula>0</formula>
    </cfRule>
  </conditionalFormatting>
  <conditionalFormatting sqref="B41">
    <cfRule type="cellIs" dxfId="51" priority="5" stopIfTrue="1" operator="notEqual">
      <formula>0</formula>
    </cfRule>
  </conditionalFormatting>
  <conditionalFormatting sqref="B40">
    <cfRule type="cellIs" dxfId="50" priority="2" stopIfTrue="1" operator="notEqual">
      <formula>0</formula>
    </cfRule>
  </conditionalFormatting>
  <conditionalFormatting sqref="A7">
    <cfRule type="cellIs" dxfId="49" priority="1" stopIfTrue="1" operator="notEqual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&amp;RBillag C-2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Zeros="0" zoomScaleNormal="100" workbookViewId="0">
      <selection activeCell="G3" sqref="G3"/>
    </sheetView>
  </sheetViews>
  <sheetFormatPr defaultColWidth="8.85546875" defaultRowHeight="12.75" x14ac:dyDescent="0.2"/>
  <cols>
    <col min="1" max="1" width="4.7109375" style="3" customWidth="1"/>
    <col min="2" max="2" width="9.7109375" style="3" customWidth="1"/>
    <col min="3" max="3" width="29.7109375" style="3" customWidth="1"/>
    <col min="4" max="4" width="10.7109375" style="3" customWidth="1"/>
    <col min="5" max="5" width="8.7109375" style="3" customWidth="1"/>
    <col min="6" max="6" width="12.7109375" style="3" customWidth="1"/>
    <col min="7" max="7" width="15.7109375" style="3" customWidth="1"/>
    <col min="8" max="16384" width="8.85546875" style="3"/>
  </cols>
  <sheetData>
    <row r="1" spans="1:7" s="1" customFormat="1" ht="45" customHeight="1" x14ac:dyDescent="0.2">
      <c r="A1" s="161" t="s">
        <v>21</v>
      </c>
      <c r="B1" s="161"/>
      <c r="C1" s="161"/>
      <c r="D1" s="161"/>
      <c r="E1" s="161"/>
      <c r="F1" s="161"/>
      <c r="G1" s="161"/>
    </row>
    <row r="2" spans="1:7" s="1" customFormat="1" ht="9.9499999999999993" customHeight="1" x14ac:dyDescent="0.2">
      <c r="A2" s="162" t="s">
        <v>24</v>
      </c>
      <c r="B2" s="163"/>
      <c r="C2" s="162" t="s">
        <v>25</v>
      </c>
      <c r="D2" s="163"/>
      <c r="E2" s="163"/>
      <c r="F2" s="164"/>
      <c r="G2" s="14" t="s">
        <v>0</v>
      </c>
    </row>
    <row r="3" spans="1:7" s="2" customFormat="1" ht="20.100000000000001" customHeight="1" x14ac:dyDescent="0.2">
      <c r="A3" s="193">
        <f>Forside!A3</f>
        <v>0</v>
      </c>
      <c r="B3" s="194"/>
      <c r="C3" s="190">
        <f>Forside!C3</f>
        <v>0</v>
      </c>
      <c r="D3" s="191"/>
      <c r="E3" s="191"/>
      <c r="F3" s="192"/>
      <c r="G3" s="37"/>
    </row>
    <row r="4" spans="1:7" s="2" customFormat="1" ht="9.9499999999999993" customHeight="1" x14ac:dyDescent="0.2">
      <c r="A4" s="162" t="s">
        <v>26</v>
      </c>
      <c r="B4" s="163"/>
      <c r="C4" s="163" t="s">
        <v>27</v>
      </c>
      <c r="D4" s="163"/>
      <c r="E4" s="163"/>
      <c r="F4" s="164"/>
      <c r="G4" s="14" t="s">
        <v>8</v>
      </c>
    </row>
    <row r="5" spans="1:7" s="1" customFormat="1" ht="20.100000000000001" customHeight="1" x14ac:dyDescent="0.2">
      <c r="A5" s="193">
        <f>Forside!A5</f>
        <v>0</v>
      </c>
      <c r="B5" s="194"/>
      <c r="C5" s="190">
        <f>Forside!C5</f>
        <v>0</v>
      </c>
      <c r="D5" s="191"/>
      <c r="E5" s="191"/>
      <c r="F5" s="192"/>
      <c r="G5" s="36"/>
    </row>
    <row r="6" spans="1:7" s="1" customFormat="1" ht="9.9499999999999993" customHeight="1" x14ac:dyDescent="0.2">
      <c r="A6" s="162" t="s">
        <v>7</v>
      </c>
      <c r="B6" s="163"/>
      <c r="C6" s="163"/>
      <c r="D6" s="163"/>
      <c r="E6" s="163"/>
      <c r="F6" s="163"/>
      <c r="G6" s="164"/>
    </row>
    <row r="7" spans="1:7" s="1" customFormat="1" ht="69.95" customHeight="1" x14ac:dyDescent="0.2">
      <c r="A7" s="170"/>
      <c r="B7" s="171"/>
      <c r="C7" s="171"/>
      <c r="D7" s="171"/>
      <c r="E7" s="171"/>
      <c r="F7" s="171"/>
      <c r="G7" s="172"/>
    </row>
    <row r="8" spans="1:7" s="1" customFormat="1" ht="9.9499999999999993" customHeight="1" x14ac:dyDescent="0.2">
      <c r="A8" s="195"/>
      <c r="B8" s="196"/>
      <c r="C8" s="196"/>
      <c r="D8" s="196"/>
      <c r="E8" s="196"/>
      <c r="F8" s="196"/>
      <c r="G8" s="196"/>
    </row>
    <row r="9" spans="1:7" s="1" customFormat="1" x14ac:dyDescent="0.2">
      <c r="A9" s="205" t="s">
        <v>10</v>
      </c>
      <c r="B9" s="200" t="s">
        <v>1</v>
      </c>
      <c r="C9" s="201"/>
      <c r="D9" s="4" t="s">
        <v>2</v>
      </c>
      <c r="E9" s="4" t="s">
        <v>6</v>
      </c>
      <c r="F9" s="9" t="s">
        <v>3</v>
      </c>
      <c r="G9" s="9" t="s">
        <v>4</v>
      </c>
    </row>
    <row r="10" spans="1:7" s="1" customFormat="1" ht="12.75" customHeight="1" x14ac:dyDescent="0.2">
      <c r="A10" s="206"/>
      <c r="B10" s="182"/>
      <c r="C10" s="184"/>
      <c r="D10" s="50"/>
      <c r="E10" s="44"/>
      <c r="F10" s="47"/>
      <c r="G10" s="35">
        <f t="shared" ref="G10" si="0">D10*F10</f>
        <v>0</v>
      </c>
    </row>
    <row r="11" spans="1:7" s="1" customFormat="1" x14ac:dyDescent="0.2">
      <c r="A11" s="206"/>
      <c r="B11" s="185"/>
      <c r="C11" s="187"/>
      <c r="D11" s="113"/>
      <c r="E11" s="45"/>
      <c r="F11" s="114"/>
      <c r="G11" s="35">
        <f>D11*F11</f>
        <v>0</v>
      </c>
    </row>
    <row r="12" spans="1:7" s="1" customFormat="1" x14ac:dyDescent="0.2">
      <c r="A12" s="206"/>
      <c r="B12" s="185"/>
      <c r="C12" s="187"/>
      <c r="D12" s="113"/>
      <c r="E12" s="45"/>
      <c r="F12" s="114"/>
      <c r="G12" s="35">
        <f t="shared" ref="G12:G32" si="1">D12*F12</f>
        <v>0</v>
      </c>
    </row>
    <row r="13" spans="1:7" s="1" customFormat="1" x14ac:dyDescent="0.2">
      <c r="A13" s="206"/>
      <c r="B13" s="185"/>
      <c r="C13" s="187"/>
      <c r="D13" s="113"/>
      <c r="E13" s="45"/>
      <c r="F13" s="114"/>
      <c r="G13" s="35">
        <f t="shared" si="1"/>
        <v>0</v>
      </c>
    </row>
    <row r="14" spans="1:7" s="1" customFormat="1" x14ac:dyDescent="0.2">
      <c r="A14" s="206"/>
      <c r="B14" s="185"/>
      <c r="C14" s="187"/>
      <c r="D14" s="113"/>
      <c r="E14" s="45"/>
      <c r="F14" s="114"/>
      <c r="G14" s="35">
        <f t="shared" si="1"/>
        <v>0</v>
      </c>
    </row>
    <row r="15" spans="1:7" s="1" customFormat="1" x14ac:dyDescent="0.2">
      <c r="A15" s="206"/>
      <c r="B15" s="177"/>
      <c r="C15" s="178"/>
      <c r="D15" s="51"/>
      <c r="E15" s="45"/>
      <c r="F15" s="48"/>
      <c r="G15" s="35">
        <f t="shared" si="1"/>
        <v>0</v>
      </c>
    </row>
    <row r="16" spans="1:7" s="1" customFormat="1" x14ac:dyDescent="0.2">
      <c r="A16" s="206"/>
      <c r="B16" s="177"/>
      <c r="C16" s="178"/>
      <c r="D16" s="51"/>
      <c r="E16" s="45"/>
      <c r="F16" s="48"/>
      <c r="G16" s="35">
        <f t="shared" si="1"/>
        <v>0</v>
      </c>
    </row>
    <row r="17" spans="1:7" s="1" customFormat="1" x14ac:dyDescent="0.2">
      <c r="A17" s="206"/>
      <c r="B17" s="177"/>
      <c r="C17" s="178"/>
      <c r="D17" s="51"/>
      <c r="E17" s="45"/>
      <c r="F17" s="48"/>
      <c r="G17" s="35">
        <f t="shared" si="1"/>
        <v>0</v>
      </c>
    </row>
    <row r="18" spans="1:7" s="1" customFormat="1" x14ac:dyDescent="0.2">
      <c r="A18" s="206"/>
      <c r="B18" s="177"/>
      <c r="C18" s="178"/>
      <c r="D18" s="51"/>
      <c r="E18" s="45"/>
      <c r="F18" s="48"/>
      <c r="G18" s="35">
        <f t="shared" si="1"/>
        <v>0</v>
      </c>
    </row>
    <row r="19" spans="1:7" s="1" customFormat="1" x14ac:dyDescent="0.2">
      <c r="A19" s="206"/>
      <c r="B19" s="177"/>
      <c r="C19" s="178"/>
      <c r="D19" s="51"/>
      <c r="E19" s="45"/>
      <c r="F19" s="48"/>
      <c r="G19" s="35">
        <f t="shared" si="1"/>
        <v>0</v>
      </c>
    </row>
    <row r="20" spans="1:7" s="1" customFormat="1" x14ac:dyDescent="0.2">
      <c r="A20" s="206"/>
      <c r="B20" s="177"/>
      <c r="C20" s="178"/>
      <c r="D20" s="51"/>
      <c r="E20" s="45"/>
      <c r="F20" s="48"/>
      <c r="G20" s="35">
        <f t="shared" si="1"/>
        <v>0</v>
      </c>
    </row>
    <row r="21" spans="1:7" s="1" customFormat="1" x14ac:dyDescent="0.2">
      <c r="A21" s="206"/>
      <c r="B21" s="177"/>
      <c r="C21" s="178"/>
      <c r="D21" s="51"/>
      <c r="E21" s="45"/>
      <c r="F21" s="48"/>
      <c r="G21" s="35">
        <f t="shared" si="1"/>
        <v>0</v>
      </c>
    </row>
    <row r="22" spans="1:7" s="1" customFormat="1" x14ac:dyDescent="0.2">
      <c r="A22" s="206"/>
      <c r="B22" s="177"/>
      <c r="C22" s="178"/>
      <c r="D22" s="51"/>
      <c r="E22" s="45"/>
      <c r="F22" s="48"/>
      <c r="G22" s="35">
        <f t="shared" si="1"/>
        <v>0</v>
      </c>
    </row>
    <row r="23" spans="1:7" s="1" customFormat="1" x14ac:dyDescent="0.2">
      <c r="A23" s="206"/>
      <c r="B23" s="177"/>
      <c r="C23" s="178"/>
      <c r="D23" s="51"/>
      <c r="E23" s="45"/>
      <c r="F23" s="48"/>
      <c r="G23" s="35">
        <f t="shared" si="1"/>
        <v>0</v>
      </c>
    </row>
    <row r="24" spans="1:7" s="1" customFormat="1" x14ac:dyDescent="0.2">
      <c r="A24" s="206"/>
      <c r="B24" s="177"/>
      <c r="C24" s="178"/>
      <c r="D24" s="51"/>
      <c r="E24" s="45"/>
      <c r="F24" s="48"/>
      <c r="G24" s="35">
        <f t="shared" si="1"/>
        <v>0</v>
      </c>
    </row>
    <row r="25" spans="1:7" s="1" customFormat="1" x14ac:dyDescent="0.2">
      <c r="A25" s="206"/>
      <c r="B25" s="177"/>
      <c r="C25" s="178"/>
      <c r="D25" s="51"/>
      <c r="E25" s="45"/>
      <c r="F25" s="48"/>
      <c r="G25" s="35"/>
    </row>
    <row r="26" spans="1:7" s="1" customFormat="1" x14ac:dyDescent="0.2">
      <c r="A26" s="206"/>
      <c r="B26" s="177"/>
      <c r="C26" s="178"/>
      <c r="D26" s="51"/>
      <c r="E26" s="45"/>
      <c r="F26" s="48"/>
      <c r="G26" s="35">
        <f t="shared" si="1"/>
        <v>0</v>
      </c>
    </row>
    <row r="27" spans="1:7" s="1" customFormat="1" x14ac:dyDescent="0.2">
      <c r="A27" s="206"/>
      <c r="B27" s="177"/>
      <c r="C27" s="178"/>
      <c r="D27" s="51"/>
      <c r="E27" s="45"/>
      <c r="F27" s="48"/>
      <c r="G27" s="35">
        <f t="shared" si="1"/>
        <v>0</v>
      </c>
    </row>
    <row r="28" spans="1:7" s="1" customFormat="1" x14ac:dyDescent="0.2">
      <c r="A28" s="206"/>
      <c r="B28" s="177"/>
      <c r="C28" s="178"/>
      <c r="D28" s="51"/>
      <c r="E28" s="45"/>
      <c r="F28" s="48"/>
      <c r="G28" s="35"/>
    </row>
    <row r="29" spans="1:7" s="1" customFormat="1" x14ac:dyDescent="0.2">
      <c r="A29" s="206"/>
      <c r="B29" s="177"/>
      <c r="C29" s="178"/>
      <c r="D29" s="51"/>
      <c r="E29" s="45"/>
      <c r="F29" s="48"/>
      <c r="G29" s="35">
        <f t="shared" si="1"/>
        <v>0</v>
      </c>
    </row>
    <row r="30" spans="1:7" s="1" customFormat="1" x14ac:dyDescent="0.2">
      <c r="A30" s="206"/>
      <c r="B30" s="177"/>
      <c r="C30" s="178"/>
      <c r="D30" s="51"/>
      <c r="E30" s="45"/>
      <c r="F30" s="48"/>
      <c r="G30" s="35">
        <f t="shared" si="1"/>
        <v>0</v>
      </c>
    </row>
    <row r="31" spans="1:7" s="1" customFormat="1" x14ac:dyDescent="0.2">
      <c r="A31" s="206"/>
      <c r="B31" s="177"/>
      <c r="C31" s="178"/>
      <c r="D31" s="51"/>
      <c r="E31" s="45"/>
      <c r="F31" s="48"/>
      <c r="G31" s="35">
        <f t="shared" si="1"/>
        <v>0</v>
      </c>
    </row>
    <row r="32" spans="1:7" s="1" customFormat="1" x14ac:dyDescent="0.2">
      <c r="A32" s="206"/>
      <c r="B32" s="177"/>
      <c r="C32" s="178"/>
      <c r="D32" s="51"/>
      <c r="E32" s="45"/>
      <c r="F32" s="48"/>
      <c r="G32" s="35">
        <f t="shared" si="1"/>
        <v>0</v>
      </c>
    </row>
    <row r="33" spans="1:7" s="1" customFormat="1" x14ac:dyDescent="0.2">
      <c r="A33" s="206"/>
      <c r="B33" s="179"/>
      <c r="C33" s="180"/>
      <c r="D33" s="52"/>
      <c r="E33" s="46"/>
      <c r="F33" s="49"/>
      <c r="G33" s="35">
        <f t="shared" ref="G33" si="2">D33*F33</f>
        <v>0</v>
      </c>
    </row>
    <row r="34" spans="1:7" s="1" customFormat="1" x14ac:dyDescent="0.2">
      <c r="A34" s="206"/>
      <c r="B34" s="137" t="s">
        <v>18</v>
      </c>
      <c r="C34" s="138"/>
      <c r="D34" s="41"/>
      <c r="E34" s="41"/>
      <c r="F34" s="42"/>
      <c r="G34" s="29">
        <f>SUM(G10:G33)</f>
        <v>0</v>
      </c>
    </row>
    <row r="35" spans="1:7" s="1" customFormat="1" ht="13.5" thickBot="1" x14ac:dyDescent="0.25">
      <c r="A35" s="207"/>
      <c r="B35" s="188" t="s">
        <v>19</v>
      </c>
      <c r="C35" s="189"/>
      <c r="D35" s="43"/>
      <c r="E35" s="43"/>
      <c r="F35" s="28">
        <v>0.2</v>
      </c>
      <c r="G35" s="30">
        <f>G34*F35</f>
        <v>0</v>
      </c>
    </row>
    <row r="36" spans="1:7" s="1" customFormat="1" ht="13.5" thickBot="1" x14ac:dyDescent="0.25">
      <c r="A36" s="31"/>
      <c r="B36" s="32" t="s">
        <v>11</v>
      </c>
      <c r="C36" s="32"/>
      <c r="D36" s="32"/>
      <c r="E36" s="32"/>
      <c r="F36" s="33"/>
      <c r="G36" s="22">
        <f>SUM(G34:G35)</f>
        <v>0</v>
      </c>
    </row>
    <row r="37" spans="1:7" s="1" customFormat="1" ht="9.9499999999999993" customHeight="1" x14ac:dyDescent="0.2">
      <c r="A37" s="6"/>
      <c r="B37" s="8"/>
      <c r="C37" s="8"/>
      <c r="D37" s="8"/>
      <c r="E37" s="8"/>
      <c r="F37" s="8"/>
      <c r="G37" s="34"/>
    </row>
    <row r="38" spans="1:7" s="1" customFormat="1" x14ac:dyDescent="0.2">
      <c r="A38" s="198" t="s">
        <v>14</v>
      </c>
      <c r="B38" s="182"/>
      <c r="C38" s="183"/>
      <c r="D38" s="183"/>
      <c r="E38" s="183"/>
      <c r="F38" s="184"/>
      <c r="G38" s="27"/>
    </row>
    <row r="39" spans="1:7" s="1" customFormat="1" x14ac:dyDescent="0.2">
      <c r="A39" s="198"/>
      <c r="B39" s="185"/>
      <c r="C39" s="186"/>
      <c r="D39" s="186"/>
      <c r="E39" s="186"/>
      <c r="F39" s="187"/>
      <c r="G39" s="27"/>
    </row>
    <row r="40" spans="1:7" s="1" customFormat="1" x14ac:dyDescent="0.2">
      <c r="A40" s="198"/>
      <c r="B40" s="185"/>
      <c r="C40" s="186"/>
      <c r="D40" s="186"/>
      <c r="E40" s="186"/>
      <c r="F40" s="187"/>
      <c r="G40" s="27"/>
    </row>
    <row r="41" spans="1:7" s="1" customFormat="1" x14ac:dyDescent="0.2">
      <c r="A41" s="198"/>
      <c r="B41" s="185"/>
      <c r="C41" s="186"/>
      <c r="D41" s="186"/>
      <c r="E41" s="186"/>
      <c r="F41" s="187"/>
      <c r="G41" s="27"/>
    </row>
    <row r="42" spans="1:7" s="1" customFormat="1" x14ac:dyDescent="0.2">
      <c r="A42" s="198"/>
      <c r="B42" s="185"/>
      <c r="C42" s="186"/>
      <c r="D42" s="186"/>
      <c r="E42" s="186"/>
      <c r="F42" s="187"/>
      <c r="G42" s="27"/>
    </row>
    <row r="43" spans="1:7" s="1" customFormat="1" x14ac:dyDescent="0.2">
      <c r="A43" s="198"/>
      <c r="B43" s="177"/>
      <c r="C43" s="181"/>
      <c r="D43" s="181"/>
      <c r="E43" s="181"/>
      <c r="F43" s="178"/>
      <c r="G43" s="27"/>
    </row>
    <row r="44" spans="1:7" s="1" customFormat="1" x14ac:dyDescent="0.2">
      <c r="A44" s="198"/>
      <c r="B44" s="177"/>
      <c r="C44" s="181"/>
      <c r="D44" s="181"/>
      <c r="E44" s="181"/>
      <c r="F44" s="178"/>
      <c r="G44" s="27"/>
    </row>
    <row r="45" spans="1:7" s="1" customFormat="1" x14ac:dyDescent="0.2">
      <c r="A45" s="198"/>
      <c r="B45" s="174" t="str">
        <f>IF(AND($G$36&gt;=10000,$G$36&lt;250000),"Grundhonorar, INI A/S","Grundhonorar, INI A/S (intet)")</f>
        <v>Grundhonorar, INI A/S (intet)</v>
      </c>
      <c r="C45" s="175"/>
      <c r="D45" s="175"/>
      <c r="E45" s="175"/>
      <c r="F45" s="176"/>
      <c r="G45" s="35">
        <f>IF(AND($G$36&gt;=10000,$G$36&lt;250000),5000,0)</f>
        <v>0</v>
      </c>
    </row>
    <row r="46" spans="1:7" s="1" customFormat="1" x14ac:dyDescent="0.2">
      <c r="A46" s="198"/>
      <c r="B46" s="174" t="str">
        <f>IF($G$36&lt;10000,"Honorar, INI A/S (intet)",(IF(AND($G$36&gt;=10000,$G$36&lt;250000),"Honorar, INI A/S - 8%",(IF(AND($G$36&gt;=250000,$G$36&lt;500000),"Honorar, INI A/S - 7%","Honorar, INI A/S (efter aftale)")))))</f>
        <v>Honorar, INI A/S (intet)</v>
      </c>
      <c r="C46" s="175"/>
      <c r="D46" s="175"/>
      <c r="E46" s="175"/>
      <c r="F46" s="176"/>
      <c r="G46" s="35">
        <f>IF(AND($G$36&gt;=10000,$G$36&lt;250000),$G$36*8%,(IF(AND($G$36&gt;=250000,$G$36&lt;500000),$G$36*7%,0)))</f>
        <v>0</v>
      </c>
    </row>
    <row r="47" spans="1:7" s="1" customFormat="1" ht="13.5" thickBot="1" x14ac:dyDescent="0.25">
      <c r="A47" s="198"/>
      <c r="B47" s="177"/>
      <c r="C47" s="181"/>
      <c r="D47" s="181"/>
      <c r="E47" s="181"/>
      <c r="F47" s="178"/>
      <c r="G47" s="27"/>
    </row>
    <row r="48" spans="1:7" s="1" customFormat="1" ht="13.5" thickBot="1" x14ac:dyDescent="0.25">
      <c r="A48" s="5"/>
      <c r="B48" s="8" t="s">
        <v>5</v>
      </c>
      <c r="C48" s="8"/>
      <c r="D48" s="8"/>
      <c r="E48" s="8"/>
      <c r="F48" s="26"/>
      <c r="G48" s="22">
        <f>SUM(G38:G47)</f>
        <v>0</v>
      </c>
    </row>
    <row r="49" spans="1:7" s="1" customFormat="1" ht="9.9499999999999993" customHeight="1" thickBot="1" x14ac:dyDescent="0.25">
      <c r="A49" s="15"/>
      <c r="B49" s="15"/>
      <c r="C49" s="15"/>
      <c r="D49" s="15"/>
      <c r="E49" s="15"/>
      <c r="F49" s="15"/>
      <c r="G49" s="15"/>
    </row>
    <row r="50" spans="1:7" s="1" customFormat="1" ht="14.25" thickBot="1" x14ac:dyDescent="0.25">
      <c r="A50" s="23" t="s">
        <v>15</v>
      </c>
      <c r="B50" s="24"/>
      <c r="C50" s="21"/>
      <c r="D50" s="21"/>
      <c r="E50" s="21"/>
      <c r="F50" s="21"/>
      <c r="G50" s="22">
        <f>SUM(G48,G36)</f>
        <v>0</v>
      </c>
    </row>
    <row r="51" spans="1:7" s="1" customFormat="1" ht="15" customHeight="1" x14ac:dyDescent="0.2">
      <c r="A51" s="15"/>
      <c r="B51" s="16"/>
      <c r="C51" s="16"/>
      <c r="D51" s="16"/>
      <c r="E51" s="16"/>
      <c r="F51" s="16"/>
      <c r="G51" s="16"/>
    </row>
    <row r="52" spans="1:7" s="1" customFormat="1" ht="15" customHeight="1" x14ac:dyDescent="0.25">
      <c r="A52" s="20"/>
      <c r="B52" s="40"/>
      <c r="C52" s="17"/>
      <c r="D52" s="20"/>
      <c r="E52" s="20"/>
      <c r="F52" s="20"/>
      <c r="G52" s="18"/>
    </row>
    <row r="53" spans="1:7" s="1" customFormat="1" ht="9.9499999999999993" customHeight="1" x14ac:dyDescent="0.2">
      <c r="A53" s="19"/>
      <c r="B53" s="17" t="s">
        <v>16</v>
      </c>
      <c r="C53" s="17" t="s">
        <v>17</v>
      </c>
      <c r="D53" s="19"/>
      <c r="E53" s="19"/>
      <c r="F53" s="19"/>
      <c r="G53" s="19"/>
    </row>
    <row r="63" spans="1:7" x14ac:dyDescent="0.2">
      <c r="C63" s="10"/>
    </row>
  </sheetData>
  <sheetProtection sheet="1" objects="1" scenarios="1" selectLockedCells="1"/>
  <mergeCells count="51">
    <mergeCell ref="A4:B4"/>
    <mergeCell ref="C4:F4"/>
    <mergeCell ref="A1:G1"/>
    <mergeCell ref="A2:B2"/>
    <mergeCell ref="C2:F2"/>
    <mergeCell ref="A3:B3"/>
    <mergeCell ref="C3:F3"/>
    <mergeCell ref="B9:C9"/>
    <mergeCell ref="B28:C28"/>
    <mergeCell ref="B47:F47"/>
    <mergeCell ref="A38:A47"/>
    <mergeCell ref="B38:F38"/>
    <mergeCell ref="B41:F41"/>
    <mergeCell ref="B42:F42"/>
    <mergeCell ref="B43:F43"/>
    <mergeCell ref="B45:F45"/>
    <mergeCell ref="B44:F44"/>
    <mergeCell ref="B39:F39"/>
    <mergeCell ref="B40:F40"/>
    <mergeCell ref="B46:F46"/>
    <mergeCell ref="B29:C29"/>
    <mergeCell ref="B30:C30"/>
    <mergeCell ref="B31:C31"/>
    <mergeCell ref="B11:C11"/>
    <mergeCell ref="B12:C12"/>
    <mergeCell ref="B13:C13"/>
    <mergeCell ref="B34:C34"/>
    <mergeCell ref="B33:C33"/>
    <mergeCell ref="B32:C32"/>
    <mergeCell ref="B14:C14"/>
    <mergeCell ref="B15:C15"/>
    <mergeCell ref="B16:C16"/>
    <mergeCell ref="B26:C26"/>
    <mergeCell ref="B27:C27"/>
    <mergeCell ref="B25:C25"/>
    <mergeCell ref="A5:B5"/>
    <mergeCell ref="C5:F5"/>
    <mergeCell ref="B22:C22"/>
    <mergeCell ref="B23:C23"/>
    <mergeCell ref="B24:C24"/>
    <mergeCell ref="A6:G6"/>
    <mergeCell ref="A7:G7"/>
    <mergeCell ref="A8:G8"/>
    <mergeCell ref="A9:A35"/>
    <mergeCell ref="B17:C17"/>
    <mergeCell ref="B18:C18"/>
    <mergeCell ref="B19:C19"/>
    <mergeCell ref="B20:C20"/>
    <mergeCell ref="B21:C21"/>
    <mergeCell ref="B35:C35"/>
    <mergeCell ref="B10:C10"/>
  </mergeCells>
  <conditionalFormatting sqref="B47">
    <cfRule type="cellIs" dxfId="48" priority="30" stopIfTrue="1" operator="notEqual">
      <formula>0</formula>
    </cfRule>
  </conditionalFormatting>
  <conditionalFormatting sqref="D10:F10">
    <cfRule type="cellIs" dxfId="47" priority="29" stopIfTrue="1" operator="notEqual">
      <formula>0</formula>
    </cfRule>
  </conditionalFormatting>
  <conditionalFormatting sqref="D35:F35">
    <cfRule type="cellIs" dxfId="46" priority="28" stopIfTrue="1" operator="notEqual">
      <formula>0</formula>
    </cfRule>
  </conditionalFormatting>
  <conditionalFormatting sqref="D33:F34">
    <cfRule type="cellIs" dxfId="45" priority="27" stopIfTrue="1" operator="notEqual">
      <formula>0</formula>
    </cfRule>
  </conditionalFormatting>
  <conditionalFormatting sqref="B10">
    <cfRule type="cellIs" dxfId="44" priority="25" stopIfTrue="1" operator="notEqual">
      <formula>0</formula>
    </cfRule>
  </conditionalFormatting>
  <conditionalFormatting sqref="B33:B35">
    <cfRule type="cellIs" dxfId="43" priority="23" stopIfTrue="1" operator="notEqual">
      <formula>0</formula>
    </cfRule>
  </conditionalFormatting>
  <conditionalFormatting sqref="B38">
    <cfRule type="cellIs" dxfId="42" priority="20" stopIfTrue="1" operator="notEqual">
      <formula>0</formula>
    </cfRule>
  </conditionalFormatting>
  <conditionalFormatting sqref="B43:B44">
    <cfRule type="cellIs" dxfId="41" priority="16" stopIfTrue="1" operator="notEqual">
      <formula>0</formula>
    </cfRule>
  </conditionalFormatting>
  <conditionalFormatting sqref="B15:B32">
    <cfRule type="cellIs" dxfId="40" priority="14" stopIfTrue="1" operator="notEqual">
      <formula>0</formula>
    </cfRule>
  </conditionalFormatting>
  <conditionalFormatting sqref="D15:F32">
    <cfRule type="cellIs" dxfId="39" priority="15" stopIfTrue="1" operator="notEqual">
      <formula>0</formula>
    </cfRule>
  </conditionalFormatting>
  <conditionalFormatting sqref="B45:B46">
    <cfRule type="cellIs" dxfId="38" priority="13" stopIfTrue="1" operator="notEqual">
      <formula>0</formula>
    </cfRule>
  </conditionalFormatting>
  <conditionalFormatting sqref="D12:F14">
    <cfRule type="cellIs" dxfId="37" priority="12" stopIfTrue="1" operator="notEqual">
      <formula>0</formula>
    </cfRule>
  </conditionalFormatting>
  <conditionalFormatting sqref="D11:F11">
    <cfRule type="cellIs" dxfId="36" priority="11" stopIfTrue="1" operator="notEqual">
      <formula>0</formula>
    </cfRule>
  </conditionalFormatting>
  <conditionalFormatting sqref="B11">
    <cfRule type="cellIs" dxfId="35" priority="10" stopIfTrue="1" operator="notEqual">
      <formula>0</formula>
    </cfRule>
  </conditionalFormatting>
  <conditionalFormatting sqref="B13:B14">
    <cfRule type="cellIs" dxfId="34" priority="9" stopIfTrue="1" operator="notEqual">
      <formula>0</formula>
    </cfRule>
  </conditionalFormatting>
  <conditionalFormatting sqref="B12">
    <cfRule type="cellIs" dxfId="33" priority="8" stopIfTrue="1" operator="notEqual">
      <formula>0</formula>
    </cfRule>
  </conditionalFormatting>
  <conditionalFormatting sqref="A7">
    <cfRule type="cellIs" dxfId="32" priority="7" stopIfTrue="1" operator="notEqual">
      <formula>0</formula>
    </cfRule>
  </conditionalFormatting>
  <conditionalFormatting sqref="B42">
    <cfRule type="cellIs" dxfId="31" priority="4" stopIfTrue="1" operator="notEqual">
      <formula>0</formula>
    </cfRule>
  </conditionalFormatting>
  <conditionalFormatting sqref="B41">
    <cfRule type="cellIs" dxfId="30" priority="6" stopIfTrue="1" operator="notEqual">
      <formula>0</formula>
    </cfRule>
  </conditionalFormatting>
  <conditionalFormatting sqref="B41">
    <cfRule type="cellIs" dxfId="29" priority="5" stopIfTrue="1" operator="notEqual">
      <formula>0</formula>
    </cfRule>
  </conditionalFormatting>
  <conditionalFormatting sqref="B40">
    <cfRule type="cellIs" dxfId="28" priority="3" stopIfTrue="1" operator="notEqual">
      <formula>0</formula>
    </cfRule>
  </conditionalFormatting>
  <conditionalFormatting sqref="B39">
    <cfRule type="cellIs" dxfId="27" priority="1" stopIfTrue="1" operator="notEqual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&amp;RBillag C-3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Zeros="0" topLeftCell="A28" zoomScaleNormal="100" workbookViewId="0">
      <selection activeCell="E3" sqref="E3"/>
    </sheetView>
  </sheetViews>
  <sheetFormatPr defaultColWidth="8.85546875" defaultRowHeight="12.75" x14ac:dyDescent="0.2"/>
  <cols>
    <col min="1" max="1" width="4.7109375" style="3" customWidth="1"/>
    <col min="2" max="2" width="9.7109375" style="3" customWidth="1"/>
    <col min="3" max="3" width="50.7109375" style="3" customWidth="1"/>
    <col min="4" max="4" width="10.7109375" style="3" customWidth="1"/>
    <col min="5" max="5" width="15.7109375" style="3" customWidth="1"/>
    <col min="6" max="16384" width="8.85546875" style="3"/>
  </cols>
  <sheetData>
    <row r="1" spans="1:5" s="25" customFormat="1" ht="45" customHeight="1" x14ac:dyDescent="0.2">
      <c r="A1" s="161" t="s">
        <v>22</v>
      </c>
      <c r="B1" s="161"/>
      <c r="C1" s="161"/>
      <c r="D1" s="161"/>
      <c r="E1" s="161"/>
    </row>
    <row r="2" spans="1:5" s="1" customFormat="1" ht="9.9499999999999993" customHeight="1" x14ac:dyDescent="0.2">
      <c r="A2" s="162" t="s">
        <v>24</v>
      </c>
      <c r="B2" s="163"/>
      <c r="C2" s="162" t="s">
        <v>25</v>
      </c>
      <c r="D2" s="164"/>
      <c r="E2" s="14" t="s">
        <v>0</v>
      </c>
    </row>
    <row r="3" spans="1:5" s="2" customFormat="1" ht="20.100000000000001" customHeight="1" x14ac:dyDescent="0.2">
      <c r="A3" s="193">
        <f>Forside!A3</f>
        <v>0</v>
      </c>
      <c r="B3" s="194"/>
      <c r="C3" s="190">
        <f>Forside!C3</f>
        <v>0</v>
      </c>
      <c r="D3" s="192"/>
      <c r="E3" s="37"/>
    </row>
    <row r="4" spans="1:5" s="2" customFormat="1" ht="9.9499999999999993" customHeight="1" x14ac:dyDescent="0.2">
      <c r="A4" s="162" t="s">
        <v>26</v>
      </c>
      <c r="B4" s="163"/>
      <c r="C4" s="162" t="s">
        <v>27</v>
      </c>
      <c r="D4" s="164"/>
      <c r="E4" s="14" t="s">
        <v>8</v>
      </c>
    </row>
    <row r="5" spans="1:5" s="1" customFormat="1" ht="20.100000000000001" customHeight="1" x14ac:dyDescent="0.2">
      <c r="A5" s="193">
        <f>Forside!A5</f>
        <v>0</v>
      </c>
      <c r="B5" s="194"/>
      <c r="C5" s="190">
        <f>Forside!C5</f>
        <v>0</v>
      </c>
      <c r="D5" s="192"/>
      <c r="E5" s="36"/>
    </row>
    <row r="6" spans="1:5" s="1" customFormat="1" ht="9.9499999999999993" customHeight="1" x14ac:dyDescent="0.2">
      <c r="A6" s="162" t="s">
        <v>7</v>
      </c>
      <c r="B6" s="163"/>
      <c r="C6" s="163"/>
      <c r="D6" s="163"/>
      <c r="E6" s="164"/>
    </row>
    <row r="7" spans="1:5" s="1" customFormat="1" ht="69.95" customHeight="1" x14ac:dyDescent="0.2">
      <c r="A7" s="208"/>
      <c r="B7" s="209"/>
      <c r="C7" s="209"/>
      <c r="D7" s="209"/>
      <c r="E7" s="210"/>
    </row>
    <row r="8" spans="1:5" s="1" customFormat="1" ht="9.9499999999999993" customHeight="1" x14ac:dyDescent="0.2">
      <c r="A8" s="195"/>
      <c r="B8" s="196"/>
      <c r="C8" s="196"/>
      <c r="D8" s="196"/>
      <c r="E8" s="196"/>
    </row>
    <row r="9" spans="1:5" s="1" customFormat="1" x14ac:dyDescent="0.2">
      <c r="A9" s="205" t="s">
        <v>10</v>
      </c>
      <c r="B9" s="4" t="s">
        <v>8</v>
      </c>
      <c r="C9" s="7" t="s">
        <v>1</v>
      </c>
      <c r="D9" s="4" t="s">
        <v>9</v>
      </c>
      <c r="E9" s="9" t="s">
        <v>4</v>
      </c>
    </row>
    <row r="10" spans="1:5" s="1" customFormat="1" ht="12.75" customHeight="1" x14ac:dyDescent="0.2">
      <c r="A10" s="206"/>
      <c r="B10" s="60"/>
      <c r="C10" s="58"/>
      <c r="D10" s="55"/>
      <c r="E10" s="11"/>
    </row>
    <row r="11" spans="1:5" s="1" customFormat="1" x14ac:dyDescent="0.2">
      <c r="A11" s="206"/>
      <c r="B11" s="61"/>
      <c r="C11" s="117"/>
      <c r="D11" s="56"/>
      <c r="E11" s="12"/>
    </row>
    <row r="12" spans="1:5" s="1" customFormat="1" x14ac:dyDescent="0.2">
      <c r="A12" s="206"/>
      <c r="B12" s="61"/>
      <c r="C12" s="117"/>
      <c r="D12" s="56"/>
      <c r="E12" s="12"/>
    </row>
    <row r="13" spans="1:5" s="1" customFormat="1" x14ac:dyDescent="0.2">
      <c r="A13" s="206"/>
      <c r="B13" s="61"/>
      <c r="C13" s="117"/>
      <c r="D13" s="56"/>
      <c r="E13" s="12"/>
    </row>
    <row r="14" spans="1:5" s="1" customFormat="1" x14ac:dyDescent="0.2">
      <c r="A14" s="206"/>
      <c r="B14" s="61"/>
      <c r="C14" s="117"/>
      <c r="D14" s="56"/>
      <c r="E14" s="12"/>
    </row>
    <row r="15" spans="1:5" s="1" customFormat="1" x14ac:dyDescent="0.2">
      <c r="A15" s="206"/>
      <c r="B15" s="61"/>
      <c r="C15" s="117"/>
      <c r="D15" s="56"/>
      <c r="E15" s="12"/>
    </row>
    <row r="16" spans="1:5" s="1" customFormat="1" x14ac:dyDescent="0.2">
      <c r="A16" s="206"/>
      <c r="B16" s="61"/>
      <c r="C16" s="117"/>
      <c r="D16" s="56"/>
      <c r="E16" s="12"/>
    </row>
    <row r="17" spans="1:5" s="1" customFormat="1" x14ac:dyDescent="0.2">
      <c r="A17" s="206"/>
      <c r="B17" s="61"/>
      <c r="C17" s="53"/>
      <c r="D17" s="56"/>
      <c r="E17" s="12"/>
    </row>
    <row r="18" spans="1:5" s="1" customFormat="1" x14ac:dyDescent="0.2">
      <c r="A18" s="206"/>
      <c r="B18" s="61"/>
      <c r="C18" s="53"/>
      <c r="D18" s="56"/>
      <c r="E18" s="12"/>
    </row>
    <row r="19" spans="1:5" s="1" customFormat="1" x14ac:dyDescent="0.2">
      <c r="A19" s="206"/>
      <c r="B19" s="61"/>
      <c r="C19" s="53"/>
      <c r="D19" s="56"/>
      <c r="E19" s="12"/>
    </row>
    <row r="20" spans="1:5" s="1" customFormat="1" x14ac:dyDescent="0.2">
      <c r="A20" s="206"/>
      <c r="B20" s="61"/>
      <c r="C20" s="53"/>
      <c r="D20" s="56"/>
      <c r="E20" s="12"/>
    </row>
    <row r="21" spans="1:5" s="1" customFormat="1" x14ac:dyDescent="0.2">
      <c r="A21" s="206"/>
      <c r="B21" s="61"/>
      <c r="C21" s="53"/>
      <c r="D21" s="56"/>
      <c r="E21" s="12"/>
    </row>
    <row r="22" spans="1:5" s="1" customFormat="1" x14ac:dyDescent="0.2">
      <c r="A22" s="206"/>
      <c r="B22" s="61"/>
      <c r="C22" s="53"/>
      <c r="D22" s="56"/>
      <c r="E22" s="12"/>
    </row>
    <row r="23" spans="1:5" s="1" customFormat="1" x14ac:dyDescent="0.2">
      <c r="A23" s="206"/>
      <c r="B23" s="61"/>
      <c r="C23" s="53"/>
      <c r="D23" s="56"/>
      <c r="E23" s="12"/>
    </row>
    <row r="24" spans="1:5" s="1" customFormat="1" x14ac:dyDescent="0.2">
      <c r="A24" s="206"/>
      <c r="B24" s="61"/>
      <c r="C24" s="53"/>
      <c r="D24" s="56"/>
      <c r="E24" s="12"/>
    </row>
    <row r="25" spans="1:5" s="1" customFormat="1" x14ac:dyDescent="0.2">
      <c r="A25" s="206"/>
      <c r="B25" s="61"/>
      <c r="C25" s="53"/>
      <c r="D25" s="56"/>
      <c r="E25" s="12"/>
    </row>
    <row r="26" spans="1:5" s="1" customFormat="1" x14ac:dyDescent="0.2">
      <c r="A26" s="206"/>
      <c r="B26" s="61"/>
      <c r="C26" s="53"/>
      <c r="D26" s="56"/>
      <c r="E26" s="12"/>
    </row>
    <row r="27" spans="1:5" s="1" customFormat="1" x14ac:dyDescent="0.2">
      <c r="A27" s="206"/>
      <c r="B27" s="61"/>
      <c r="C27" s="53"/>
      <c r="D27" s="56"/>
      <c r="E27" s="12"/>
    </row>
    <row r="28" spans="1:5" s="1" customFormat="1" x14ac:dyDescent="0.2">
      <c r="A28" s="206"/>
      <c r="B28" s="61"/>
      <c r="C28" s="53"/>
      <c r="D28" s="56"/>
      <c r="E28" s="12"/>
    </row>
    <row r="29" spans="1:5" s="1" customFormat="1" x14ac:dyDescent="0.2">
      <c r="A29" s="206"/>
      <c r="B29" s="61"/>
      <c r="C29" s="53"/>
      <c r="D29" s="56"/>
      <c r="E29" s="12"/>
    </row>
    <row r="30" spans="1:5" s="1" customFormat="1" x14ac:dyDescent="0.2">
      <c r="A30" s="206"/>
      <c r="B30" s="61"/>
      <c r="C30" s="53"/>
      <c r="D30" s="56"/>
      <c r="E30" s="12"/>
    </row>
    <row r="31" spans="1:5" s="1" customFormat="1" x14ac:dyDescent="0.2">
      <c r="A31" s="206"/>
      <c r="B31" s="61"/>
      <c r="C31" s="53"/>
      <c r="D31" s="56"/>
      <c r="E31" s="12"/>
    </row>
    <row r="32" spans="1:5" s="1" customFormat="1" x14ac:dyDescent="0.2">
      <c r="A32" s="206"/>
      <c r="B32" s="61"/>
      <c r="C32" s="53"/>
      <c r="D32" s="56"/>
      <c r="E32" s="12"/>
    </row>
    <row r="33" spans="1:5" s="1" customFormat="1" ht="13.5" thickBot="1" x14ac:dyDescent="0.25">
      <c r="A33" s="207"/>
      <c r="B33" s="62"/>
      <c r="C33" s="59"/>
      <c r="D33" s="57"/>
      <c r="E33" s="13"/>
    </row>
    <row r="34" spans="1:5" s="1" customFormat="1" ht="13.5" thickBot="1" x14ac:dyDescent="0.25">
      <c r="A34" s="31"/>
      <c r="B34" s="32" t="s">
        <v>11</v>
      </c>
      <c r="C34" s="32"/>
      <c r="D34" s="32"/>
      <c r="E34" s="22">
        <f>SUM(E10:E33)</f>
        <v>0</v>
      </c>
    </row>
    <row r="35" spans="1:5" s="1" customFormat="1" ht="9.9499999999999993" customHeight="1" x14ac:dyDescent="0.2">
      <c r="A35" s="6"/>
      <c r="B35" s="8"/>
      <c r="C35" s="8"/>
      <c r="D35" s="8"/>
      <c r="E35" s="34"/>
    </row>
    <row r="36" spans="1:5" s="1" customFormat="1" x14ac:dyDescent="0.2">
      <c r="A36" s="197" t="s">
        <v>14</v>
      </c>
      <c r="B36" s="60"/>
      <c r="C36" s="64"/>
      <c r="D36" s="55"/>
      <c r="E36" s="11"/>
    </row>
    <row r="37" spans="1:5" s="1" customFormat="1" x14ac:dyDescent="0.2">
      <c r="A37" s="198"/>
      <c r="B37" s="61"/>
      <c r="C37" s="117"/>
      <c r="D37" s="56"/>
      <c r="E37" s="12"/>
    </row>
    <row r="38" spans="1:5" s="1" customFormat="1" x14ac:dyDescent="0.2">
      <c r="A38" s="198"/>
      <c r="B38" s="61"/>
      <c r="C38" s="117"/>
      <c r="D38" s="56"/>
      <c r="E38" s="12"/>
    </row>
    <row r="39" spans="1:5" s="1" customFormat="1" x14ac:dyDescent="0.2">
      <c r="A39" s="198"/>
      <c r="B39" s="61"/>
      <c r="C39" s="117"/>
      <c r="D39" s="56"/>
      <c r="E39" s="12"/>
    </row>
    <row r="40" spans="1:5" s="1" customFormat="1" x14ac:dyDescent="0.2">
      <c r="A40" s="198"/>
      <c r="B40" s="61"/>
      <c r="C40" s="65"/>
      <c r="D40" s="63"/>
      <c r="E40" s="12"/>
    </row>
    <row r="41" spans="1:5" s="1" customFormat="1" x14ac:dyDescent="0.2">
      <c r="A41" s="198"/>
      <c r="B41" s="61"/>
      <c r="C41" s="65"/>
      <c r="D41" s="63"/>
      <c r="E41" s="12"/>
    </row>
    <row r="42" spans="1:5" s="1" customFormat="1" x14ac:dyDescent="0.2">
      <c r="A42" s="198"/>
      <c r="B42" s="61"/>
      <c r="C42" s="65"/>
      <c r="D42" s="63"/>
      <c r="E42" s="12"/>
    </row>
    <row r="43" spans="1:5" s="1" customFormat="1" x14ac:dyDescent="0.2">
      <c r="A43" s="198"/>
      <c r="B43" s="61"/>
      <c r="C43" s="67" t="str">
        <f>IF(AND($E$34&gt;=10000,$E$34&lt;250000),"Grundhonorar, INI A/S","Grundhonorar, INI A/S (intet)")</f>
        <v>Grundhonorar, INI A/S (intet)</v>
      </c>
      <c r="D43" s="63"/>
      <c r="E43" s="35">
        <f>IF(AND($E$34&gt;=10000,$E$34&lt;250000),5000,0)</f>
        <v>0</v>
      </c>
    </row>
    <row r="44" spans="1:5" s="1" customFormat="1" x14ac:dyDescent="0.2">
      <c r="A44" s="198"/>
      <c r="B44" s="61"/>
      <c r="C44" s="67" t="str">
        <f>IF($E$34&lt;10000,"Honorar, INI A/S (intet)",(IF(AND($E$34&gt;=10000,$E$34&lt;250000),"Honorar, INI A/S - 8%",(IF(AND($E$34&gt;=250000,$E$34&lt;500000),"Honorar, INI A/S - 7%","Honorar, INI A/S (efter aftale)")))))</f>
        <v>Honorar, INI A/S (intet)</v>
      </c>
      <c r="D44" s="63"/>
      <c r="E44" s="35">
        <f>IF(AND($E$34&gt;=10000,$E$34&lt;250000),$E$34*8%,(IF(AND($E$34&gt;=250000,$E$34&lt;500000),$E$34*7%,0)))</f>
        <v>0</v>
      </c>
    </row>
    <row r="45" spans="1:5" s="1" customFormat="1" ht="13.5" thickBot="1" x14ac:dyDescent="0.25">
      <c r="A45" s="199"/>
      <c r="B45" s="61"/>
      <c r="C45" s="66"/>
      <c r="D45" s="56"/>
      <c r="E45" s="12"/>
    </row>
    <row r="46" spans="1:5" s="1" customFormat="1" ht="13.5" thickBot="1" x14ac:dyDescent="0.25">
      <c r="A46" s="5"/>
      <c r="B46" s="8" t="s">
        <v>5</v>
      </c>
      <c r="C46" s="8"/>
      <c r="D46" s="8"/>
      <c r="E46" s="22">
        <f>SUM(E36:E45)</f>
        <v>0</v>
      </c>
    </row>
    <row r="47" spans="1:5" s="1" customFormat="1" ht="9.9499999999999993" customHeight="1" thickBot="1" x14ac:dyDescent="0.25">
      <c r="A47" s="15"/>
      <c r="B47" s="15"/>
      <c r="C47" s="15"/>
      <c r="D47" s="15"/>
      <c r="E47" s="15"/>
    </row>
    <row r="48" spans="1:5" s="1" customFormat="1" ht="14.25" thickBot="1" x14ac:dyDescent="0.25">
      <c r="A48" s="23" t="s">
        <v>15</v>
      </c>
      <c r="B48" s="24"/>
      <c r="C48" s="21"/>
      <c r="D48" s="21"/>
      <c r="E48" s="22">
        <f>SUM(E46,E34)</f>
        <v>0</v>
      </c>
    </row>
    <row r="49" spans="1:5" s="1" customFormat="1" ht="15" customHeight="1" x14ac:dyDescent="0.2">
      <c r="A49" s="15"/>
      <c r="B49" s="16"/>
      <c r="C49" s="16"/>
      <c r="D49" s="16"/>
      <c r="E49" s="16"/>
    </row>
    <row r="50" spans="1:5" s="1" customFormat="1" ht="15" customHeight="1" x14ac:dyDescent="0.25">
      <c r="A50" s="20"/>
      <c r="B50" s="40"/>
      <c r="C50" s="17"/>
      <c r="D50" s="20"/>
      <c r="E50" s="18"/>
    </row>
    <row r="51" spans="1:5" s="1" customFormat="1" ht="9.9499999999999993" customHeight="1" x14ac:dyDescent="0.2">
      <c r="A51" s="19"/>
      <c r="B51" s="17" t="s">
        <v>16</v>
      </c>
      <c r="C51" s="17" t="s">
        <v>17</v>
      </c>
      <c r="D51" s="19"/>
      <c r="E51" s="19"/>
    </row>
    <row r="61" spans="1:5" x14ac:dyDescent="0.2">
      <c r="C61" s="10"/>
    </row>
  </sheetData>
  <sheetProtection sheet="1" objects="1" scenarios="1" selectLockedCells="1"/>
  <mergeCells count="14">
    <mergeCell ref="A1:E1"/>
    <mergeCell ref="A7:E7"/>
    <mergeCell ref="A36:A45"/>
    <mergeCell ref="A8:E8"/>
    <mergeCell ref="C2:D2"/>
    <mergeCell ref="C3:D3"/>
    <mergeCell ref="A6:E6"/>
    <mergeCell ref="A3:B3"/>
    <mergeCell ref="A2:B2"/>
    <mergeCell ref="A9:A33"/>
    <mergeCell ref="A4:B4"/>
    <mergeCell ref="A5:B5"/>
    <mergeCell ref="C4:D4"/>
    <mergeCell ref="C5:D5"/>
  </mergeCells>
  <conditionalFormatting sqref="B45">
    <cfRule type="cellIs" dxfId="26" priority="67" stopIfTrue="1" operator="notEqual">
      <formula>0</formula>
    </cfRule>
  </conditionalFormatting>
  <conditionalFormatting sqref="D10">
    <cfRule type="cellIs" dxfId="25" priority="66" stopIfTrue="1" operator="notEqual">
      <formula>0</formula>
    </cfRule>
  </conditionalFormatting>
  <conditionalFormatting sqref="D36">
    <cfRule type="cellIs" dxfId="24" priority="53" stopIfTrue="1" operator="notEqual">
      <formula>0</formula>
    </cfRule>
  </conditionalFormatting>
  <conditionalFormatting sqref="D33">
    <cfRule type="cellIs" dxfId="23" priority="64" stopIfTrue="1" operator="notEqual">
      <formula>0</formula>
    </cfRule>
  </conditionalFormatting>
  <conditionalFormatting sqref="D45">
    <cfRule type="cellIs" dxfId="22" priority="59" stopIfTrue="1" operator="notEqual">
      <formula>0</formula>
    </cfRule>
  </conditionalFormatting>
  <conditionalFormatting sqref="B10">
    <cfRule type="cellIs" dxfId="21" priority="46" stopIfTrue="1" operator="notEqual">
      <formula>0</formula>
    </cfRule>
  </conditionalFormatting>
  <conditionalFormatting sqref="B33">
    <cfRule type="cellIs" dxfId="20" priority="45" stopIfTrue="1" operator="notEqual">
      <formula>0</formula>
    </cfRule>
  </conditionalFormatting>
  <conditionalFormatting sqref="B36">
    <cfRule type="cellIs" dxfId="19" priority="28" stopIfTrue="1" operator="notEqual">
      <formula>0</formula>
    </cfRule>
  </conditionalFormatting>
  <conditionalFormatting sqref="B40:B41">
    <cfRule type="cellIs" dxfId="18" priority="19" stopIfTrue="1" operator="notEqual">
      <formula>0</formula>
    </cfRule>
  </conditionalFormatting>
  <conditionalFormatting sqref="D40:D41">
    <cfRule type="cellIs" dxfId="17" priority="18" stopIfTrue="1" operator="notEqual">
      <formula>0</formula>
    </cfRule>
  </conditionalFormatting>
  <conditionalFormatting sqref="D40:D41">
    <cfRule type="cellIs" dxfId="16" priority="17" stopIfTrue="1" operator="notEqual">
      <formula>0</formula>
    </cfRule>
  </conditionalFormatting>
  <conditionalFormatting sqref="D17:D32">
    <cfRule type="cellIs" dxfId="15" priority="16" stopIfTrue="1" operator="notEqual">
      <formula>0</formula>
    </cfRule>
  </conditionalFormatting>
  <conditionalFormatting sqref="B17:B32">
    <cfRule type="cellIs" dxfId="14" priority="15" stopIfTrue="1" operator="notEqual">
      <formula>0</formula>
    </cfRule>
  </conditionalFormatting>
  <conditionalFormatting sqref="B42:B44">
    <cfRule type="cellIs" dxfId="13" priority="13" stopIfTrue="1" operator="notEqual">
      <formula>0</formula>
    </cfRule>
  </conditionalFormatting>
  <conditionalFormatting sqref="D42:D44">
    <cfRule type="cellIs" dxfId="12" priority="12" stopIfTrue="1" operator="notEqual">
      <formula>0</formula>
    </cfRule>
  </conditionalFormatting>
  <conditionalFormatting sqref="D42:D44">
    <cfRule type="cellIs" dxfId="11" priority="11" stopIfTrue="1" operator="notEqual">
      <formula>0</formula>
    </cfRule>
  </conditionalFormatting>
  <conditionalFormatting sqref="A7">
    <cfRule type="cellIs" dxfId="10" priority="10" stopIfTrue="1" operator="notEqual">
      <formula>0</formula>
    </cfRule>
  </conditionalFormatting>
  <conditionalFormatting sqref="D12:D16 B12:B16">
    <cfRule type="cellIs" dxfId="9" priority="9" stopIfTrue="1" operator="notEqual">
      <formula>0</formula>
    </cfRule>
  </conditionalFormatting>
  <conditionalFormatting sqref="D13">
    <cfRule type="cellIs" dxfId="8" priority="8" stopIfTrue="1" operator="notEqual">
      <formula>0</formula>
    </cfRule>
  </conditionalFormatting>
  <conditionalFormatting sqref="B13">
    <cfRule type="cellIs" dxfId="7" priority="7" stopIfTrue="1" operator="notEqual">
      <formula>0</formula>
    </cfRule>
  </conditionalFormatting>
  <conditionalFormatting sqref="D11 B11">
    <cfRule type="cellIs" dxfId="6" priority="6" stopIfTrue="1" operator="notEqual">
      <formula>0</formula>
    </cfRule>
  </conditionalFormatting>
  <conditionalFormatting sqref="D39">
    <cfRule type="cellIs" dxfId="5" priority="5" stopIfTrue="1" operator="notEqual">
      <formula>0</formula>
    </cfRule>
  </conditionalFormatting>
  <conditionalFormatting sqref="B37 B39">
    <cfRule type="cellIs" dxfId="4" priority="4" stopIfTrue="1" operator="notEqual">
      <formula>0</formula>
    </cfRule>
  </conditionalFormatting>
  <conditionalFormatting sqref="D38">
    <cfRule type="cellIs" dxfId="3" priority="3" stopIfTrue="1" operator="notEqual">
      <formula>0</formula>
    </cfRule>
  </conditionalFormatting>
  <conditionalFormatting sqref="B38">
    <cfRule type="cellIs" dxfId="2" priority="2" stopIfTrue="1" operator="notEqual">
      <formula>0</formula>
    </cfRule>
  </conditionalFormatting>
  <conditionalFormatting sqref="D37">
    <cfRule type="cellIs" dxfId="1" priority="1" stopIfTrue="1" operator="notEqual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&amp;RBillag C-4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Zeros="0" topLeftCell="A34" zoomScaleNormal="100" workbookViewId="0">
      <selection activeCell="K3" sqref="K3"/>
    </sheetView>
  </sheetViews>
  <sheetFormatPr defaultColWidth="8.85546875" defaultRowHeight="12.75" x14ac:dyDescent="0.2"/>
  <cols>
    <col min="1" max="1" width="3.140625" style="3" customWidth="1"/>
    <col min="2" max="2" width="3.7109375" style="3" customWidth="1"/>
    <col min="3" max="3" width="14.7109375" style="3" customWidth="1"/>
    <col min="4" max="4" width="6.28515625" style="3" customWidth="1"/>
    <col min="5" max="5" width="10" style="3" customWidth="1"/>
    <col min="6" max="6" width="9.7109375" style="3" customWidth="1"/>
    <col min="7" max="7" width="7.5703125" style="3" customWidth="1"/>
    <col min="8" max="8" width="7.140625" style="3" customWidth="1"/>
    <col min="9" max="9" width="7.42578125" style="3" customWidth="1"/>
    <col min="10" max="10" width="9.28515625" style="3" customWidth="1"/>
    <col min="11" max="11" width="15.7109375" style="3" customWidth="1"/>
    <col min="12" max="12" width="8.85546875" style="3"/>
    <col min="13" max="13" width="10.140625" style="3" bestFit="1" customWidth="1"/>
    <col min="14" max="16384" width="8.85546875" style="3"/>
  </cols>
  <sheetData>
    <row r="1" spans="1:11" s="25" customFormat="1" ht="45" customHeight="1" x14ac:dyDescent="0.2">
      <c r="A1" s="161" t="s">
        <v>46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1" customFormat="1" ht="9.9499999999999993" customHeight="1" x14ac:dyDescent="0.2">
      <c r="A2" s="162" t="s">
        <v>24</v>
      </c>
      <c r="B2" s="163"/>
      <c r="C2" s="164"/>
      <c r="D2" s="162" t="s">
        <v>25</v>
      </c>
      <c r="E2" s="163"/>
      <c r="F2" s="163"/>
      <c r="G2" s="163"/>
      <c r="H2" s="163"/>
      <c r="I2" s="163"/>
      <c r="J2" s="164"/>
      <c r="K2" s="14" t="s">
        <v>0</v>
      </c>
    </row>
    <row r="3" spans="1:11" s="2" customFormat="1" ht="20.100000000000001" customHeight="1" x14ac:dyDescent="0.2">
      <c r="A3" s="193">
        <f>Forside!A3</f>
        <v>0</v>
      </c>
      <c r="B3" s="222"/>
      <c r="C3" s="194"/>
      <c r="D3" s="190">
        <f>Forside!C3</f>
        <v>0</v>
      </c>
      <c r="E3" s="191"/>
      <c r="F3" s="191"/>
      <c r="G3" s="191"/>
      <c r="H3" s="191"/>
      <c r="I3" s="191"/>
      <c r="J3" s="192"/>
      <c r="K3" s="37"/>
    </row>
    <row r="4" spans="1:11" s="2" customFormat="1" ht="9.9499999999999993" customHeight="1" x14ac:dyDescent="0.2">
      <c r="A4" s="162" t="s">
        <v>26</v>
      </c>
      <c r="B4" s="163"/>
      <c r="C4" s="163"/>
      <c r="D4" s="163" t="s">
        <v>27</v>
      </c>
      <c r="E4" s="163"/>
      <c r="F4" s="163"/>
      <c r="G4" s="163"/>
      <c r="H4" s="163"/>
      <c r="I4" s="163"/>
      <c r="J4" s="164"/>
      <c r="K4" s="14" t="s">
        <v>47</v>
      </c>
    </row>
    <row r="5" spans="1:11" s="1" customFormat="1" ht="20.100000000000001" customHeight="1" x14ac:dyDescent="0.2">
      <c r="A5" s="165">
        <f>Forside!A5</f>
        <v>0</v>
      </c>
      <c r="B5" s="223"/>
      <c r="C5" s="166"/>
      <c r="D5" s="190">
        <f>Forside!C5</f>
        <v>0</v>
      </c>
      <c r="E5" s="191"/>
      <c r="F5" s="191"/>
      <c r="G5" s="191"/>
      <c r="H5" s="191"/>
      <c r="I5" s="191"/>
      <c r="J5" s="192"/>
      <c r="K5" s="36"/>
    </row>
    <row r="6" spans="1:11" s="1" customFormat="1" ht="9.9499999999999993" customHeight="1" x14ac:dyDescent="0.2">
      <c r="A6" s="162" t="s">
        <v>7</v>
      </c>
      <c r="B6" s="163"/>
      <c r="C6" s="163"/>
      <c r="D6" s="163"/>
      <c r="E6" s="163"/>
      <c r="F6" s="163"/>
      <c r="G6" s="163"/>
      <c r="H6" s="163"/>
      <c r="I6" s="163"/>
      <c r="J6" s="163"/>
      <c r="K6" s="164"/>
    </row>
    <row r="7" spans="1:11" s="1" customFormat="1" ht="57.75" customHeight="1" x14ac:dyDescent="0.2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10"/>
    </row>
    <row r="8" spans="1:11" s="1" customFormat="1" x14ac:dyDescent="0.2">
      <c r="A8" s="224" t="s">
        <v>48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</row>
    <row r="9" spans="1:11" s="82" customFormat="1" ht="58.5" customHeight="1" x14ac:dyDescent="0.2">
      <c r="A9" s="221" t="s">
        <v>49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1" s="1" customFormat="1" ht="12.75" customHeight="1" x14ac:dyDescent="0.2">
      <c r="A10" s="83"/>
      <c r="B10" s="83"/>
      <c r="C10" s="84"/>
      <c r="D10" s="85"/>
      <c r="E10" s="85"/>
      <c r="F10" s="85"/>
      <c r="G10" s="85"/>
      <c r="H10" s="85"/>
      <c r="I10" s="85"/>
      <c r="J10" s="86"/>
      <c r="K10" s="87"/>
    </row>
    <row r="11" spans="1:11" s="1" customFormat="1" ht="12.75" customHeight="1" thickBot="1" x14ac:dyDescent="0.25">
      <c r="A11" s="219" t="s">
        <v>50</v>
      </c>
      <c r="B11" s="220"/>
      <c r="C11" s="122" t="s">
        <v>51</v>
      </c>
      <c r="D11" s="88"/>
      <c r="E11" s="89"/>
      <c r="F11" s="121" t="s">
        <v>52</v>
      </c>
      <c r="G11" s="123"/>
      <c r="H11" s="213" t="s">
        <v>68</v>
      </c>
      <c r="I11" s="213"/>
      <c r="J11" s="124"/>
      <c r="K11" s="90" t="s">
        <v>53</v>
      </c>
    </row>
    <row r="12" spans="1:11" s="1" customFormat="1" ht="12.75" customHeight="1" x14ac:dyDescent="0.2">
      <c r="A12" s="214" t="s">
        <v>54</v>
      </c>
      <c r="B12" s="91"/>
      <c r="C12" s="92" t="s">
        <v>55</v>
      </c>
      <c r="D12" s="127" t="s">
        <v>56</v>
      </c>
      <c r="E12" s="118"/>
      <c r="F12" s="125" t="s">
        <v>57</v>
      </c>
      <c r="G12" s="217"/>
      <c r="H12" s="217"/>
      <c r="I12" s="217"/>
      <c r="J12" s="127" t="s">
        <v>58</v>
      </c>
      <c r="K12" s="93">
        <f>SUM(J13:J18)</f>
        <v>0</v>
      </c>
    </row>
    <row r="13" spans="1:11" s="1" customFormat="1" ht="8.25" customHeight="1" x14ac:dyDescent="0.2">
      <c r="A13" s="198"/>
      <c r="B13" s="85"/>
      <c r="C13" s="85"/>
      <c r="D13" s="128"/>
      <c r="E13" s="94"/>
      <c r="F13" s="126"/>
      <c r="G13" s="94"/>
      <c r="H13" s="95" t="s">
        <v>59</v>
      </c>
      <c r="I13" s="95" t="s">
        <v>60</v>
      </c>
      <c r="J13" s="94"/>
      <c r="K13" s="96"/>
    </row>
    <row r="14" spans="1:11" s="1" customFormat="1" ht="12.75" customHeight="1" x14ac:dyDescent="0.2">
      <c r="A14" s="215"/>
      <c r="B14" s="97"/>
      <c r="C14" s="85" t="s">
        <v>61</v>
      </c>
      <c r="D14" s="126"/>
      <c r="E14" s="85"/>
      <c r="F14" s="126"/>
      <c r="G14" s="119"/>
      <c r="H14" s="131">
        <f>Forside!$D$11</f>
        <v>0</v>
      </c>
      <c r="I14" s="130"/>
      <c r="J14" s="98"/>
      <c r="K14" s="96">
        <f>IF(B14="X",DAYS360(H14,I14+1,FALSE)/30*G11,0)</f>
        <v>0</v>
      </c>
    </row>
    <row r="15" spans="1:11" s="1" customFormat="1" ht="12.75" customHeight="1" x14ac:dyDescent="0.2">
      <c r="A15" s="215"/>
      <c r="B15" s="97"/>
      <c r="C15" s="85" t="s">
        <v>62</v>
      </c>
      <c r="D15" s="126" t="s">
        <v>27</v>
      </c>
      <c r="E15" s="97"/>
      <c r="F15" s="126" t="s">
        <v>63</v>
      </c>
      <c r="G15" s="129"/>
      <c r="H15" s="130"/>
      <c r="I15" s="130"/>
      <c r="J15" s="98">
        <f>IF($B$12="X",IF(-K15+DAYS360(H15,I15+1,FALSE)/30*G11&lt;0,-K15+DAYS360(H15,I15+1,FALSE)/30*G11,0),0)</f>
        <v>0</v>
      </c>
      <c r="K15" s="96">
        <f>IF(B15="X",G15,0)</f>
        <v>0</v>
      </c>
    </row>
    <row r="16" spans="1:11" s="1" customFormat="1" ht="12.75" customHeight="1" x14ac:dyDescent="0.2">
      <c r="A16" s="215"/>
      <c r="B16" s="97"/>
      <c r="C16" s="85" t="s">
        <v>64</v>
      </c>
      <c r="D16" s="126" t="s">
        <v>65</v>
      </c>
      <c r="E16" s="97"/>
      <c r="F16" s="126" t="s">
        <v>52</v>
      </c>
      <c r="G16" s="129"/>
      <c r="H16" s="130"/>
      <c r="I16" s="130"/>
      <c r="J16" s="98">
        <f>IF(AND($B$12="X",G16&gt;G11),-K16+DAYS360(H16,I16+1,FALSE)/30*G11,0)</f>
        <v>0</v>
      </c>
      <c r="K16" s="96">
        <f>IF(B16="X",DAYS360(H16,I16+1,FALSE)/30*G16,0)</f>
        <v>0</v>
      </c>
    </row>
    <row r="17" spans="1:11" s="1" customFormat="1" ht="12.75" customHeight="1" x14ac:dyDescent="0.2">
      <c r="A17" s="215"/>
      <c r="B17" s="97"/>
      <c r="C17" s="85" t="s">
        <v>66</v>
      </c>
      <c r="D17" s="126" t="s">
        <v>65</v>
      </c>
      <c r="E17" s="97"/>
      <c r="F17" s="126"/>
      <c r="G17" s="120">
        <f>G14</f>
        <v>0</v>
      </c>
      <c r="H17" s="130"/>
      <c r="I17" s="130"/>
      <c r="J17" s="98"/>
      <c r="K17" s="96">
        <f>IF(B17="X",DAYS360(H17,I17+1,FALSE)/30*G11,0)</f>
        <v>0</v>
      </c>
    </row>
    <row r="18" spans="1:11" s="1" customFormat="1" ht="12.75" customHeight="1" thickBot="1" x14ac:dyDescent="0.25">
      <c r="A18" s="216"/>
      <c r="B18" s="85"/>
      <c r="C18" s="101" t="s">
        <v>67</v>
      </c>
      <c r="D18" s="102" t="s">
        <v>69</v>
      </c>
      <c r="E18" s="132"/>
      <c r="F18" s="102"/>
      <c r="G18" s="103"/>
      <c r="H18" s="102"/>
      <c r="I18" s="102"/>
      <c r="J18" s="104"/>
      <c r="K18" s="105">
        <f>IF($B$17="X",1200+J11*1000,0)</f>
        <v>0</v>
      </c>
    </row>
    <row r="19" spans="1:11" s="1" customFormat="1" ht="12.75" customHeight="1" thickBot="1" x14ac:dyDescent="0.25">
      <c r="A19" s="106" t="str">
        <f>"I alt, lejer "&amp;C11</f>
        <v>I alt, lejer 08-268-0338-04</v>
      </c>
      <c r="B19" s="107"/>
      <c r="C19" s="108"/>
      <c r="D19" s="109"/>
      <c r="E19" s="109"/>
      <c r="F19" s="109"/>
      <c r="G19" s="109"/>
      <c r="H19" s="109"/>
      <c r="I19" s="109"/>
      <c r="J19" s="110"/>
      <c r="K19" s="111">
        <f>SUM(K12:K18)</f>
        <v>0</v>
      </c>
    </row>
    <row r="20" spans="1:11" s="1" customFormat="1" ht="12.75" customHeight="1" x14ac:dyDescent="0.2">
      <c r="A20" s="83"/>
      <c r="B20" s="83"/>
      <c r="C20" s="84"/>
      <c r="D20" s="85"/>
      <c r="E20" s="85"/>
      <c r="F20" s="85"/>
      <c r="G20" s="85"/>
      <c r="H20" s="85"/>
      <c r="I20" s="85"/>
      <c r="J20" s="86"/>
      <c r="K20" s="87"/>
    </row>
    <row r="21" spans="1:11" s="1" customFormat="1" ht="12.75" customHeight="1" thickBot="1" x14ac:dyDescent="0.25">
      <c r="A21" s="211" t="s">
        <v>50</v>
      </c>
      <c r="B21" s="212"/>
      <c r="C21" s="122"/>
      <c r="D21" s="88"/>
      <c r="E21" s="89"/>
      <c r="F21" s="121" t="s">
        <v>52</v>
      </c>
      <c r="G21" s="123"/>
      <c r="H21" s="213" t="s">
        <v>68</v>
      </c>
      <c r="I21" s="213"/>
      <c r="J21" s="124"/>
      <c r="K21" s="90" t="s">
        <v>53</v>
      </c>
    </row>
    <row r="22" spans="1:11" s="1" customFormat="1" ht="12.75" customHeight="1" x14ac:dyDescent="0.2">
      <c r="A22" s="214" t="s">
        <v>54</v>
      </c>
      <c r="B22" s="91"/>
      <c r="C22" s="92" t="s">
        <v>55</v>
      </c>
      <c r="D22" s="127" t="s">
        <v>56</v>
      </c>
      <c r="E22" s="118"/>
      <c r="F22" s="125" t="s">
        <v>57</v>
      </c>
      <c r="G22" s="217"/>
      <c r="H22" s="217"/>
      <c r="I22" s="217"/>
      <c r="J22" s="127" t="s">
        <v>58</v>
      </c>
      <c r="K22" s="93">
        <f>SUM(J23:J28)</f>
        <v>0</v>
      </c>
    </row>
    <row r="23" spans="1:11" s="1" customFormat="1" ht="8.25" customHeight="1" x14ac:dyDescent="0.2">
      <c r="A23" s="198"/>
      <c r="B23" s="85"/>
      <c r="C23" s="85"/>
      <c r="D23" s="128"/>
      <c r="E23" s="94"/>
      <c r="F23" s="126"/>
      <c r="G23" s="94"/>
      <c r="H23" s="95" t="s">
        <v>59</v>
      </c>
      <c r="I23" s="95" t="s">
        <v>60</v>
      </c>
      <c r="J23" s="94"/>
      <c r="K23" s="96"/>
    </row>
    <row r="24" spans="1:11" s="1" customFormat="1" ht="12.75" customHeight="1" x14ac:dyDescent="0.2">
      <c r="A24" s="215"/>
      <c r="B24" s="97"/>
      <c r="C24" s="85" t="s">
        <v>61</v>
      </c>
      <c r="D24" s="126"/>
      <c r="E24" s="85"/>
      <c r="F24" s="126"/>
      <c r="G24" s="119"/>
      <c r="H24" s="112">
        <f>Forside!$D$11</f>
        <v>0</v>
      </c>
      <c r="I24" s="100"/>
      <c r="J24" s="98"/>
      <c r="K24" s="96">
        <f>IF(B24="X",DAYS360(H24,I24+1,FALSE)/30*G21,0)</f>
        <v>0</v>
      </c>
    </row>
    <row r="25" spans="1:11" s="1" customFormat="1" ht="12.75" customHeight="1" x14ac:dyDescent="0.2">
      <c r="A25" s="215"/>
      <c r="B25" s="97"/>
      <c r="C25" s="85" t="s">
        <v>62</v>
      </c>
      <c r="D25" s="126" t="s">
        <v>27</v>
      </c>
      <c r="E25" s="97"/>
      <c r="F25" s="126" t="s">
        <v>63</v>
      </c>
      <c r="G25" s="99"/>
      <c r="H25" s="100"/>
      <c r="I25" s="100"/>
      <c r="J25" s="98">
        <f>IF($B$22="X",IF(-K25+DAYS360(H25,I25+1,FALSE)/30*G21&lt;0,-K25+DAYS360(H25,I25+1,FALSE)/30*G21,0),0)</f>
        <v>0</v>
      </c>
      <c r="K25" s="96">
        <f>IF(B25="X",G25,0)</f>
        <v>0</v>
      </c>
    </row>
    <row r="26" spans="1:11" s="1" customFormat="1" ht="12" customHeight="1" x14ac:dyDescent="0.2">
      <c r="A26" s="215"/>
      <c r="B26" s="97"/>
      <c r="C26" s="85" t="s">
        <v>64</v>
      </c>
      <c r="D26" s="126" t="s">
        <v>65</v>
      </c>
      <c r="E26" s="97"/>
      <c r="F26" s="126" t="s">
        <v>52</v>
      </c>
      <c r="G26" s="99"/>
      <c r="H26" s="100"/>
      <c r="I26" s="100"/>
      <c r="J26" s="98">
        <f>IF(AND($B$22="X",G26&gt;G21),-K26+DAYS360(H26,I26+1,FALSE)/30*G21,0)</f>
        <v>0</v>
      </c>
      <c r="K26" s="96">
        <f>IF(B26="X",DAYS360(H26,I26+1,FALSE)/30*G26,0)</f>
        <v>0</v>
      </c>
    </row>
    <row r="27" spans="1:11" s="1" customFormat="1" ht="12.75" customHeight="1" x14ac:dyDescent="0.2">
      <c r="A27" s="215"/>
      <c r="B27" s="97"/>
      <c r="C27" s="85" t="s">
        <v>66</v>
      </c>
      <c r="D27" s="126" t="s">
        <v>65</v>
      </c>
      <c r="E27" s="97"/>
      <c r="F27" s="126"/>
      <c r="G27" s="120">
        <f>G24</f>
        <v>0</v>
      </c>
      <c r="H27" s="100"/>
      <c r="I27" s="100"/>
      <c r="J27" s="98"/>
      <c r="K27" s="96">
        <f>IF(B27="X",DAYS360(H27,I27+1,FALSE)/30*G21,0)</f>
        <v>0</v>
      </c>
    </row>
    <row r="28" spans="1:11" s="1" customFormat="1" ht="12.75" customHeight="1" thickBot="1" x14ac:dyDescent="0.25">
      <c r="A28" s="216"/>
      <c r="B28" s="85"/>
      <c r="C28" s="101" t="s">
        <v>67</v>
      </c>
      <c r="D28" s="102" t="s">
        <v>69</v>
      </c>
      <c r="E28" s="132"/>
      <c r="F28" s="102"/>
      <c r="G28" s="103"/>
      <c r="H28" s="102"/>
      <c r="I28" s="102"/>
      <c r="J28" s="104"/>
      <c r="K28" s="105">
        <f>IF($B$27="X",1200+J21*1000,0)</f>
        <v>0</v>
      </c>
    </row>
    <row r="29" spans="1:11" s="1" customFormat="1" ht="12.75" customHeight="1" thickBot="1" x14ac:dyDescent="0.25">
      <c r="A29" s="106" t="str">
        <f>"I alt, lejer "&amp;C21</f>
        <v xml:space="preserve">I alt, lejer </v>
      </c>
      <c r="B29" s="107"/>
      <c r="C29" s="108"/>
      <c r="D29" s="109"/>
      <c r="E29" s="109"/>
      <c r="F29" s="109"/>
      <c r="G29" s="109"/>
      <c r="H29" s="109"/>
      <c r="I29" s="109"/>
      <c r="J29" s="110"/>
      <c r="K29" s="111">
        <f>SUM(K22:K28)</f>
        <v>0</v>
      </c>
    </row>
    <row r="30" spans="1:11" s="1" customFormat="1" ht="12.75" customHeight="1" x14ac:dyDescent="0.2">
      <c r="A30" s="83"/>
      <c r="B30" s="83"/>
      <c r="C30" s="84"/>
      <c r="D30" s="85"/>
      <c r="E30" s="85"/>
      <c r="F30" s="85"/>
      <c r="G30" s="85"/>
      <c r="H30" s="85"/>
      <c r="I30" s="85"/>
      <c r="J30" s="86"/>
      <c r="K30" s="87"/>
    </row>
    <row r="31" spans="1:11" s="1" customFormat="1" ht="12.75" customHeight="1" thickBot="1" x14ac:dyDescent="0.25">
      <c r="A31" s="211" t="s">
        <v>50</v>
      </c>
      <c r="B31" s="212"/>
      <c r="C31" s="122"/>
      <c r="D31" s="88"/>
      <c r="E31" s="89"/>
      <c r="F31" s="89" t="s">
        <v>52</v>
      </c>
      <c r="G31" s="123"/>
      <c r="H31" s="213" t="s">
        <v>68</v>
      </c>
      <c r="I31" s="213"/>
      <c r="J31" s="124"/>
      <c r="K31" s="90" t="s">
        <v>53</v>
      </c>
    </row>
    <row r="32" spans="1:11" s="1" customFormat="1" ht="12.75" customHeight="1" x14ac:dyDescent="0.2">
      <c r="A32" s="214" t="s">
        <v>54</v>
      </c>
      <c r="B32" s="91"/>
      <c r="C32" s="92" t="s">
        <v>55</v>
      </c>
      <c r="D32" s="127" t="s">
        <v>56</v>
      </c>
      <c r="E32" s="118"/>
      <c r="F32" s="125" t="s">
        <v>57</v>
      </c>
      <c r="G32" s="217"/>
      <c r="H32" s="217"/>
      <c r="I32" s="217"/>
      <c r="J32" s="127" t="s">
        <v>58</v>
      </c>
      <c r="K32" s="93">
        <f>SUM(J33:J38)</f>
        <v>0</v>
      </c>
    </row>
    <row r="33" spans="1:11" s="1" customFormat="1" ht="8.25" customHeight="1" x14ac:dyDescent="0.2">
      <c r="A33" s="198"/>
      <c r="B33" s="85"/>
      <c r="C33" s="85"/>
      <c r="D33" s="128"/>
      <c r="E33" s="94"/>
      <c r="F33" s="126"/>
      <c r="G33" s="94"/>
      <c r="H33" s="95" t="s">
        <v>59</v>
      </c>
      <c r="I33" s="95" t="s">
        <v>60</v>
      </c>
      <c r="J33" s="94"/>
      <c r="K33" s="96"/>
    </row>
    <row r="34" spans="1:11" s="1" customFormat="1" ht="12.75" customHeight="1" x14ac:dyDescent="0.2">
      <c r="A34" s="215"/>
      <c r="B34" s="97"/>
      <c r="C34" s="85" t="s">
        <v>61</v>
      </c>
      <c r="D34" s="126"/>
      <c r="E34" s="85"/>
      <c r="F34" s="126"/>
      <c r="G34" s="119"/>
      <c r="H34" s="112">
        <f>Forside!$D$11</f>
        <v>0</v>
      </c>
      <c r="I34" s="100"/>
      <c r="J34" s="98"/>
      <c r="K34" s="96">
        <f>IF(B34="X",DAYS360(H34,I34+1,FALSE)/30*G31,0)</f>
        <v>0</v>
      </c>
    </row>
    <row r="35" spans="1:11" s="1" customFormat="1" ht="12.75" customHeight="1" x14ac:dyDescent="0.2">
      <c r="A35" s="215"/>
      <c r="B35" s="97"/>
      <c r="C35" s="85" t="s">
        <v>62</v>
      </c>
      <c r="D35" s="126" t="s">
        <v>27</v>
      </c>
      <c r="E35" s="97"/>
      <c r="F35" s="126" t="s">
        <v>63</v>
      </c>
      <c r="G35" s="99"/>
      <c r="H35" s="100"/>
      <c r="I35" s="100"/>
      <c r="J35" s="98">
        <f>IF($B$32="X",IF(-K35+DAYS360(H35,I35+1,FALSE)/30*G31&lt;0,-K35+DAYS360(H35,I35+1,FALSE)/30*G31,0),0)</f>
        <v>0</v>
      </c>
      <c r="K35" s="96">
        <f>IF(B35="X",G35,0)</f>
        <v>0</v>
      </c>
    </row>
    <row r="36" spans="1:11" s="1" customFormat="1" ht="12.75" customHeight="1" x14ac:dyDescent="0.2">
      <c r="A36" s="215"/>
      <c r="B36" s="97"/>
      <c r="C36" s="85" t="s">
        <v>64</v>
      </c>
      <c r="D36" s="126" t="s">
        <v>65</v>
      </c>
      <c r="E36" s="97"/>
      <c r="F36" s="126" t="s">
        <v>52</v>
      </c>
      <c r="G36" s="99"/>
      <c r="H36" s="100"/>
      <c r="I36" s="100"/>
      <c r="J36" s="98">
        <f>IF(AND($B$32="X",G36&gt;G31),-K36+DAYS360(H36,I36+1,FALSE)/30*G31,0)</f>
        <v>0</v>
      </c>
      <c r="K36" s="96">
        <f>IF(B36="X",DAYS360(H36,I36+1,FALSE)/30*G36,0)</f>
        <v>0</v>
      </c>
    </row>
    <row r="37" spans="1:11" s="1" customFormat="1" ht="12.75" customHeight="1" x14ac:dyDescent="0.2">
      <c r="A37" s="215"/>
      <c r="B37" s="97"/>
      <c r="C37" s="85" t="s">
        <v>66</v>
      </c>
      <c r="D37" s="126" t="s">
        <v>65</v>
      </c>
      <c r="E37" s="97"/>
      <c r="F37" s="126"/>
      <c r="G37" s="120">
        <f>G34</f>
        <v>0</v>
      </c>
      <c r="H37" s="100"/>
      <c r="I37" s="100"/>
      <c r="J37" s="98"/>
      <c r="K37" s="96">
        <f>IF(B37="X",DAYS360(H37,I37+1,FALSE)/30*G31,0)</f>
        <v>0</v>
      </c>
    </row>
    <row r="38" spans="1:11" s="1" customFormat="1" ht="12.75" customHeight="1" thickBot="1" x14ac:dyDescent="0.25">
      <c r="A38" s="216"/>
      <c r="B38" s="85"/>
      <c r="C38" s="101" t="s">
        <v>67</v>
      </c>
      <c r="D38" s="102" t="s">
        <v>69</v>
      </c>
      <c r="E38" s="132"/>
      <c r="F38" s="102"/>
      <c r="G38" s="103"/>
      <c r="H38" s="102"/>
      <c r="I38" s="102"/>
      <c r="J38" s="104"/>
      <c r="K38" s="105">
        <f>IF($B$37="X",1200+J31*1000,0)</f>
        <v>0</v>
      </c>
    </row>
    <row r="39" spans="1:11" s="1" customFormat="1" ht="12.75" customHeight="1" thickBot="1" x14ac:dyDescent="0.25">
      <c r="A39" s="106" t="str">
        <f>"I alt, lejer "&amp;C31</f>
        <v xml:space="preserve">I alt, lejer </v>
      </c>
      <c r="B39" s="107"/>
      <c r="C39" s="108"/>
      <c r="D39" s="109"/>
      <c r="E39" s="109"/>
      <c r="F39" s="109"/>
      <c r="G39" s="109"/>
      <c r="H39" s="109"/>
      <c r="I39" s="109"/>
      <c r="J39" s="110"/>
      <c r="K39" s="111">
        <f>SUM(K32:K38)</f>
        <v>0</v>
      </c>
    </row>
    <row r="40" spans="1:11" s="1" customFormat="1" ht="12.75" customHeight="1" x14ac:dyDescent="0.2">
      <c r="A40" s="83"/>
      <c r="B40" s="83"/>
      <c r="C40" s="84"/>
      <c r="D40" s="85"/>
      <c r="E40" s="85"/>
      <c r="F40" s="85"/>
      <c r="G40" s="85"/>
      <c r="H40" s="85"/>
      <c r="I40" s="85"/>
      <c r="J40" s="86"/>
      <c r="K40" s="87"/>
    </row>
    <row r="41" spans="1:11" s="1" customFormat="1" ht="12.75" customHeight="1" thickBot="1" x14ac:dyDescent="0.25">
      <c r="A41" s="211" t="s">
        <v>50</v>
      </c>
      <c r="B41" s="212"/>
      <c r="C41" s="122"/>
      <c r="D41" s="88"/>
      <c r="E41" s="89"/>
      <c r="F41" s="89" t="s">
        <v>52</v>
      </c>
      <c r="G41" s="123"/>
      <c r="H41" s="213" t="s">
        <v>68</v>
      </c>
      <c r="I41" s="213"/>
      <c r="J41" s="124"/>
      <c r="K41" s="90" t="s">
        <v>53</v>
      </c>
    </row>
    <row r="42" spans="1:11" s="1" customFormat="1" ht="12.75" customHeight="1" x14ac:dyDescent="0.2">
      <c r="A42" s="214" t="s">
        <v>54</v>
      </c>
      <c r="B42" s="91"/>
      <c r="C42" s="92" t="s">
        <v>55</v>
      </c>
      <c r="D42" s="127" t="s">
        <v>56</v>
      </c>
      <c r="E42" s="118"/>
      <c r="F42" s="125" t="s">
        <v>57</v>
      </c>
      <c r="G42" s="217"/>
      <c r="H42" s="217"/>
      <c r="I42" s="217"/>
      <c r="J42" s="127" t="s">
        <v>58</v>
      </c>
      <c r="K42" s="93">
        <f>SUM(J43:J48)</f>
        <v>0</v>
      </c>
    </row>
    <row r="43" spans="1:11" s="1" customFormat="1" ht="8.25" customHeight="1" x14ac:dyDescent="0.2">
      <c r="A43" s="198"/>
      <c r="B43" s="85"/>
      <c r="C43" s="85"/>
      <c r="D43" s="128"/>
      <c r="E43" s="94"/>
      <c r="F43" s="126"/>
      <c r="G43" s="94"/>
      <c r="H43" s="95" t="s">
        <v>59</v>
      </c>
      <c r="I43" s="95" t="s">
        <v>60</v>
      </c>
      <c r="J43" s="94"/>
      <c r="K43" s="96"/>
    </row>
    <row r="44" spans="1:11" s="1" customFormat="1" ht="12.75" customHeight="1" x14ac:dyDescent="0.2">
      <c r="A44" s="215"/>
      <c r="B44" s="97"/>
      <c r="C44" s="85" t="s">
        <v>61</v>
      </c>
      <c r="D44" s="126"/>
      <c r="E44" s="85"/>
      <c r="F44" s="126"/>
      <c r="G44" s="119"/>
      <c r="H44" s="112">
        <f>Forside!$D$11</f>
        <v>0</v>
      </c>
      <c r="I44" s="100"/>
      <c r="J44" s="98"/>
      <c r="K44" s="96">
        <f>IF(B44="X",DAYS360(H44,I44+1,FALSE)/30*G41,0)</f>
        <v>0</v>
      </c>
    </row>
    <row r="45" spans="1:11" s="1" customFormat="1" ht="12.75" customHeight="1" x14ac:dyDescent="0.2">
      <c r="A45" s="215"/>
      <c r="B45" s="97"/>
      <c r="C45" s="85" t="s">
        <v>62</v>
      </c>
      <c r="D45" s="126" t="s">
        <v>27</v>
      </c>
      <c r="E45" s="97"/>
      <c r="F45" s="126" t="s">
        <v>63</v>
      </c>
      <c r="G45" s="99"/>
      <c r="H45" s="100"/>
      <c r="I45" s="100"/>
      <c r="J45" s="98">
        <f>IF($B$42="X",IF(-K45+DAYS360(H45,I45+1,FALSE)/30*G41&lt;0,-K45+DAYS360(H45,I45+1,FALSE)/30*G41,0),0)</f>
        <v>0</v>
      </c>
      <c r="K45" s="96">
        <f>IF(B45="X",G45,0)</f>
        <v>0</v>
      </c>
    </row>
    <row r="46" spans="1:11" s="1" customFormat="1" ht="12.75" customHeight="1" x14ac:dyDescent="0.2">
      <c r="A46" s="215"/>
      <c r="B46" s="97"/>
      <c r="C46" s="85" t="s">
        <v>64</v>
      </c>
      <c r="D46" s="126" t="s">
        <v>65</v>
      </c>
      <c r="E46" s="97"/>
      <c r="F46" s="126" t="s">
        <v>52</v>
      </c>
      <c r="G46" s="99"/>
      <c r="H46" s="100"/>
      <c r="I46" s="100"/>
      <c r="J46" s="98">
        <f>IF(AND($B$42="X",G46&gt;G41),-K46+DAYS360(H46,I46+1,FALSE)/30*G41,0)</f>
        <v>0</v>
      </c>
      <c r="K46" s="96">
        <f>IF(B46="X",DAYS360(H46,I46+1,FALSE)/30*G46,0)</f>
        <v>0</v>
      </c>
    </row>
    <row r="47" spans="1:11" s="1" customFormat="1" ht="12.75" customHeight="1" x14ac:dyDescent="0.2">
      <c r="A47" s="215"/>
      <c r="B47" s="97"/>
      <c r="C47" s="85" t="s">
        <v>66</v>
      </c>
      <c r="D47" s="126" t="s">
        <v>65</v>
      </c>
      <c r="E47" s="97"/>
      <c r="F47" s="126"/>
      <c r="G47" s="120">
        <f>G44</f>
        <v>0</v>
      </c>
      <c r="H47" s="100"/>
      <c r="I47" s="100"/>
      <c r="J47" s="98"/>
      <c r="K47" s="96">
        <f>IF(B47="X",DAYS360(H47,I47+1,FALSE)/30*G41,0)</f>
        <v>0</v>
      </c>
    </row>
    <row r="48" spans="1:11" s="1" customFormat="1" ht="12.75" customHeight="1" thickBot="1" x14ac:dyDescent="0.25">
      <c r="A48" s="216"/>
      <c r="B48" s="85"/>
      <c r="C48" s="101" t="s">
        <v>67</v>
      </c>
      <c r="D48" s="102" t="s">
        <v>69</v>
      </c>
      <c r="E48" s="132"/>
      <c r="F48" s="102"/>
      <c r="G48" s="103"/>
      <c r="H48" s="102"/>
      <c r="I48" s="102"/>
      <c r="J48" s="104"/>
      <c r="K48" s="105">
        <f>IF($B$47="X",1200+J41*1000,0)</f>
        <v>0</v>
      </c>
    </row>
    <row r="49" spans="1:11" s="1" customFormat="1" ht="12.75" customHeight="1" thickBot="1" x14ac:dyDescent="0.25">
      <c r="A49" s="106" t="str">
        <f>"I alt, lejer "&amp;C41</f>
        <v xml:space="preserve">I alt, lejer </v>
      </c>
      <c r="B49" s="107"/>
      <c r="C49" s="108"/>
      <c r="D49" s="109"/>
      <c r="E49" s="109"/>
      <c r="F49" s="109"/>
      <c r="G49" s="109"/>
      <c r="H49" s="109"/>
      <c r="I49" s="109"/>
      <c r="J49" s="110"/>
      <c r="K49" s="111">
        <f>SUM(K42:K48)</f>
        <v>0</v>
      </c>
    </row>
    <row r="50" spans="1:11" s="1" customFormat="1" ht="12.75" customHeight="1" x14ac:dyDescent="0.2">
      <c r="A50" s="83"/>
      <c r="B50" s="83"/>
      <c r="C50" s="84"/>
      <c r="D50" s="85"/>
      <c r="E50" s="85"/>
      <c r="F50" s="85"/>
      <c r="G50" s="85"/>
      <c r="H50" s="85"/>
      <c r="I50" s="85"/>
      <c r="J50" s="86"/>
      <c r="K50" s="87"/>
    </row>
    <row r="51" spans="1:11" ht="13.5" thickBot="1" x14ac:dyDescent="0.25"/>
    <row r="52" spans="1:11" s="1" customFormat="1" ht="12.75" customHeight="1" thickBot="1" x14ac:dyDescent="0.25">
      <c r="A52" s="106" t="s">
        <v>70</v>
      </c>
      <c r="B52" s="107"/>
      <c r="C52" s="108"/>
      <c r="D52" s="109"/>
      <c r="E52" s="109"/>
      <c r="F52" s="109"/>
      <c r="G52" s="109"/>
      <c r="H52" s="109"/>
      <c r="I52" s="109"/>
      <c r="J52" s="111" t="s">
        <v>53</v>
      </c>
      <c r="K52" s="111">
        <f>K19+K29+K39+K49</f>
        <v>0</v>
      </c>
    </row>
    <row r="53" spans="1:11" x14ac:dyDescent="0.2">
      <c r="A53" s="218" t="s">
        <v>71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</sheetData>
  <sheetProtection sheet="1" objects="1" scenarios="1" selectLockedCells="1"/>
  <mergeCells count="30">
    <mergeCell ref="A9:K9"/>
    <mergeCell ref="A1:K1"/>
    <mergeCell ref="A2:C2"/>
    <mergeCell ref="D2:J2"/>
    <mergeCell ref="A3:C3"/>
    <mergeCell ref="D3:J3"/>
    <mergeCell ref="A4:C4"/>
    <mergeCell ref="D4:J4"/>
    <mergeCell ref="A5:C5"/>
    <mergeCell ref="D5:J5"/>
    <mergeCell ref="A6:K6"/>
    <mergeCell ref="A7:K7"/>
    <mergeCell ref="A8:K8"/>
    <mergeCell ref="A11:B11"/>
    <mergeCell ref="H11:I11"/>
    <mergeCell ref="A12:A18"/>
    <mergeCell ref="G12:I12"/>
    <mergeCell ref="A21:B21"/>
    <mergeCell ref="H21:I21"/>
    <mergeCell ref="A22:A28"/>
    <mergeCell ref="G22:I22"/>
    <mergeCell ref="A31:B31"/>
    <mergeCell ref="H31:I31"/>
    <mergeCell ref="A32:A38"/>
    <mergeCell ref="G32:I32"/>
    <mergeCell ref="A41:B41"/>
    <mergeCell ref="H41:I41"/>
    <mergeCell ref="A42:A48"/>
    <mergeCell ref="G42:I42"/>
    <mergeCell ref="A53:K53"/>
  </mergeCells>
  <conditionalFormatting sqref="A7:B8">
    <cfRule type="cellIs" dxfId="0" priority="1" stopIfTrue="1" operator="notEqual">
      <formula>0</formula>
    </cfRule>
  </conditionalFormatting>
  <dataValidations count="1">
    <dataValidation type="list" allowBlank="1" showInputMessage="1" showErrorMessage="1" errorTitle="Sæt X" error="Det kan kun angives værdien stort &quot;X&quot;. Tryk på &quot;Delete&quot; for at slette" promptTitle="Sæt &quot;X&quot;" sqref="B12 B14:B17 B22 B24:B27 B32 B34:B37 B42 B44:B47">
      <formula1>"X,"</formula1>
    </dataValidation>
  </dataValidations>
  <pageMargins left="0.59055118110236227" right="0.59055118110236227" top="0.59055118110236227" bottom="0.59055118110236227" header="0.31496062992125984" footer="0.31496062992125984"/>
  <pageSetup paperSize="9" scale="97" fitToHeight="0" orientation="portrait" r:id="rId1"/>
  <headerFooter>
    <oddHeader>&amp;RBillag C-5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Forside</vt:lpstr>
      <vt:lpstr>C-overslag</vt:lpstr>
      <vt:lpstr>A-overslag</vt:lpstr>
      <vt:lpstr>Faktiske udgifter</vt:lpstr>
      <vt:lpstr>GenhusningTomgang</vt:lpstr>
      <vt:lpstr>'A-overslag'!Print_Area</vt:lpstr>
      <vt:lpstr>'C-overslag'!Print_Area</vt:lpstr>
      <vt:lpstr>'Faktiske udgifter'!Print_Area</vt:lpstr>
      <vt:lpstr>GenhusningTomgang!Print_Area</vt:lpstr>
    </vt:vector>
  </TitlesOfParts>
  <Company>A/S Boligselskabet INI, Teknisk Afdeling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Holm Larsen</dc:creator>
  <cp:lastModifiedBy>Hindsberg, Gitte</cp:lastModifiedBy>
  <cp:lastPrinted>2017-02-23T18:59:56Z</cp:lastPrinted>
  <dcterms:created xsi:type="dcterms:W3CDTF">2001-02-25T16:02:18Z</dcterms:created>
  <dcterms:modified xsi:type="dcterms:W3CDTF">2020-01-21T10:12:58Z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